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_annuel\"/>
    </mc:Choice>
  </mc:AlternateContent>
  <xr:revisionPtr revIDLastSave="0" documentId="13_ncr:1_{44F2A53F-930F-4685-9E6E-F6C4AF170B56}" xr6:coauthVersionLast="36" xr6:coauthVersionMax="36" xr10:uidLastSave="{00000000-0000-0000-0000-000000000000}"/>
  <bookViews>
    <workbookView xWindow="0" yWindow="0" windowWidth="28800" windowHeight="11505" xr2:uid="{E4418BC6-0A06-49EC-A785-EFE96BBABA11}"/>
  </bookViews>
  <sheets>
    <sheet name="Section_Article 2122" sheetId="2" r:id="rId1"/>
    <sheet name="Solde Crédits_Oct.&amp;Sept. 2122" sheetId="3" r:id="rId2"/>
    <sheet name="Dépenses Sociales 2122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\A" localSheetId="0">#REF!</definedName>
    <definedName name="\A" localSheetId="1">#REF!</definedName>
    <definedName name="\A">#REF!</definedName>
    <definedName name="\L" localSheetId="0">#REF!</definedName>
    <definedName name="\L" localSheetId="1">#REF!</definedName>
    <definedName name="\L">#REF!</definedName>
    <definedName name="\M" localSheetId="0">#REF!</definedName>
    <definedName name="\M" localSheetId="1">#REF!</definedName>
    <definedName name="\M">#REF!</definedName>
    <definedName name="\S" localSheetId="0">#REF!</definedName>
    <definedName name="\S" localSheetId="1">#REF!</definedName>
    <definedName name="\S">#REF!</definedName>
    <definedName name="________abs1" localSheetId="0">#REF!</definedName>
    <definedName name="________abs1" localSheetId="1">#REF!</definedName>
    <definedName name="________abs1">#REF!</definedName>
    <definedName name="________abs2" localSheetId="0">#REF!</definedName>
    <definedName name="________abs2" localSheetId="1">#REF!</definedName>
    <definedName name="________abs2">#REF!</definedName>
    <definedName name="________abs3" localSheetId="0">#REF!</definedName>
    <definedName name="________abs3" localSheetId="1">#REF!</definedName>
    <definedName name="________abs3">#REF!</definedName>
    <definedName name="________aen1" localSheetId="0">#REF!</definedName>
    <definedName name="________aen1" localSheetId="1">#REF!</definedName>
    <definedName name="________aen1">#REF!</definedName>
    <definedName name="________aen2" localSheetId="0">#REF!</definedName>
    <definedName name="________aen2" localSheetId="1">#REF!</definedName>
    <definedName name="________aen2">#REF!</definedName>
    <definedName name="________bem98" localSheetId="1">[2]Programa!#REF!</definedName>
    <definedName name="________bem98">[2]Programa!#REF!</definedName>
    <definedName name="________BOP1" localSheetId="0">#REF!</definedName>
    <definedName name="________BOP1" localSheetId="1">#REF!</definedName>
    <definedName name="________BOP1">#REF!</definedName>
    <definedName name="________BOP2" localSheetId="0">#REF!</definedName>
    <definedName name="________BOP2" localSheetId="1">#REF!</definedName>
    <definedName name="________BOP2">#REF!</definedName>
    <definedName name="________cap2" localSheetId="1">'[3]EVALUACIÓN PRIVADA'!#REF!</definedName>
    <definedName name="________cap2">'[3]EVALUACIÓN PRIVADA'!#REF!</definedName>
    <definedName name="________cap3" localSheetId="1">'[3]EVALUACIÓN PRIVADA'!#REF!</definedName>
    <definedName name="________cap3">'[3]EVALUACIÓN PRIVADA'!#REF!</definedName>
    <definedName name="________cas2" localSheetId="1">'[3]EVALUACIÓN SOCIOECONÓMICA'!#REF!</definedName>
    <definedName name="________cas2">'[3]EVALUACIÓN SOCIOECONÓMICA'!#REF!</definedName>
    <definedName name="________cas3" localSheetId="1">'[3]EVALUACIÓN SOCIOECONÓMICA'!#REF!</definedName>
    <definedName name="________cas3">'[3]EVALUACIÓN SOCIOECONÓMICA'!#REF!</definedName>
    <definedName name="________CEL96" localSheetId="0">#REF!</definedName>
    <definedName name="________CEL96" localSheetId="1">#REF!</definedName>
    <definedName name="________CEL96">#REF!</definedName>
    <definedName name="________cud21" localSheetId="0">#REF!</definedName>
    <definedName name="________cud21" localSheetId="1">#REF!</definedName>
    <definedName name="________cud21">#REF!</definedName>
    <definedName name="________dcc2000" localSheetId="0">#REF!</definedName>
    <definedName name="________dcc2000" localSheetId="1">#REF!</definedName>
    <definedName name="________dcc2000">#REF!</definedName>
    <definedName name="________dcc2001" localSheetId="0">#REF!</definedName>
    <definedName name="________dcc2001" localSheetId="1">#REF!</definedName>
    <definedName name="________dcc2001">#REF!</definedName>
    <definedName name="________dcc2002" localSheetId="0">#REF!</definedName>
    <definedName name="________dcc2002" localSheetId="1">#REF!</definedName>
    <definedName name="________dcc2002">#REF!</definedName>
    <definedName name="________dcc2003" localSheetId="0">#REF!</definedName>
    <definedName name="________dcc2003" localSheetId="1">#REF!</definedName>
    <definedName name="________dcc2003">#REF!</definedName>
    <definedName name="________dcc98" localSheetId="1">[2]Programa!#REF!</definedName>
    <definedName name="________dcc98">[2]Programa!#REF!</definedName>
    <definedName name="________dcc99" localSheetId="0">#REF!</definedName>
    <definedName name="________dcc99" localSheetId="1">#REF!</definedName>
    <definedName name="________dcc99">#REF!</definedName>
    <definedName name="________DES2" localSheetId="0">'[3]EVALUACIÓN PRIVADA'!#REF!</definedName>
    <definedName name="________DES2" localSheetId="1">'[3]EVALUACIÓN PRIVADA'!#REF!</definedName>
    <definedName name="________DES2">'[3]EVALUACIÓN PRIVADA'!#REF!</definedName>
    <definedName name="________DES3" localSheetId="1">'[3]EVALUACIÓN PRIVADA'!#REF!</definedName>
    <definedName name="________DES3">'[3]EVALUACIÓN PRIVADA'!#REF!</definedName>
    <definedName name="________dic96" localSheetId="0">#REF!</definedName>
    <definedName name="________dic96" localSheetId="1">#REF!</definedName>
    <definedName name="________dic96">#REF!</definedName>
    <definedName name="________emi2000" localSheetId="0">#REF!</definedName>
    <definedName name="________emi2000" localSheetId="1">#REF!</definedName>
    <definedName name="________emi2000">#REF!</definedName>
    <definedName name="________emi2001" localSheetId="0">#REF!</definedName>
    <definedName name="________emi2001" localSheetId="1">#REF!</definedName>
    <definedName name="________emi2001">#REF!</definedName>
    <definedName name="________emi2002" localSheetId="0">#REF!</definedName>
    <definedName name="________emi2002" localSheetId="1">#REF!</definedName>
    <definedName name="________emi2002">#REF!</definedName>
    <definedName name="________emi2003" localSheetId="0">#REF!</definedName>
    <definedName name="________emi2003" localSheetId="1">#REF!</definedName>
    <definedName name="________emi2003">#REF!</definedName>
    <definedName name="________emi98" localSheetId="0">#REF!</definedName>
    <definedName name="________emi98" localSheetId="1">#REF!</definedName>
    <definedName name="________emi98">#REF!</definedName>
    <definedName name="________emi99" localSheetId="0">#REF!</definedName>
    <definedName name="________emi99" localSheetId="1">#REF!</definedName>
    <definedName name="________emi99">#REF!</definedName>
    <definedName name="________FIS96" localSheetId="0">#REF!</definedName>
    <definedName name="________FIS96" localSheetId="1">#REF!</definedName>
    <definedName name="________FIS96">#REF!</definedName>
    <definedName name="________Ind12" localSheetId="1">'[3]ANÁLISIS DE SENSIBILIDAD'!#REF!</definedName>
    <definedName name="________Ind12">'[3]ANÁLISIS DE SENSIBILIDAD'!#REF!</definedName>
    <definedName name="________Ind17" localSheetId="1">'[3]ANÁLISIS DE SENSIBILIDAD'!#REF!</definedName>
    <definedName name="________Ind17">'[3]ANÁLISIS DE SENSIBILIDAD'!#REF!</definedName>
    <definedName name="________Ind18" localSheetId="1">'[3]ANÁLISIS DE SENSIBILIDAD'!#REF!</definedName>
    <definedName name="________Ind18">'[3]ANÁLISIS DE SENSIBILIDAD'!#REF!</definedName>
    <definedName name="________Ind22" localSheetId="1">'[3]ANÁLISIS DE SENSIBILIDAD'!#REF!</definedName>
    <definedName name="________Ind22">'[3]ANÁLISIS DE SENSIBILIDAD'!#REF!</definedName>
    <definedName name="________Ind27" localSheetId="1">'[3]ANÁLISIS DE SENSIBILIDAD'!#REF!</definedName>
    <definedName name="________Ind27">'[3]ANÁLISIS DE SENSIBILIDAD'!#REF!</definedName>
    <definedName name="________Ind28" localSheetId="1">'[3]ANÁLISIS DE SENSIBILIDAD'!#REF!</definedName>
    <definedName name="________Ind28">'[3]ANÁLISIS DE SENSIBILIDAD'!#REF!</definedName>
    <definedName name="________Ind32" localSheetId="1">'[3]ANÁLISIS DE SENSIBILIDAD'!#REF!</definedName>
    <definedName name="________Ind32">'[3]ANÁLISIS DE SENSIBILIDAD'!#REF!</definedName>
    <definedName name="________Ind41" localSheetId="1">[3]INDICADORES!#REF!</definedName>
    <definedName name="________Ind41">[3]INDICADORES!#REF!</definedName>
    <definedName name="________Ind42" localSheetId="1">[3]INDICADORES!#REF!</definedName>
    <definedName name="________Ind42">[3]INDICADORES!#REF!</definedName>
    <definedName name="________Ind43" localSheetId="1">[3]INDICADORES!#REF!</definedName>
    <definedName name="________Ind43">[3]INDICADORES!#REF!</definedName>
    <definedName name="________INE1" localSheetId="0">#REF!</definedName>
    <definedName name="________INE1" localSheetId="1">#REF!</definedName>
    <definedName name="________INE1">#REF!</definedName>
    <definedName name="________ipc2000" localSheetId="0">#REF!</definedName>
    <definedName name="________ipc2000" localSheetId="1">#REF!</definedName>
    <definedName name="________ipc2000">#REF!</definedName>
    <definedName name="________ipc2001" localSheetId="0">#REF!</definedName>
    <definedName name="________ipc2001" localSheetId="1">#REF!</definedName>
    <definedName name="________ipc2001">#REF!</definedName>
    <definedName name="________ipc2002" localSheetId="0">#REF!</definedName>
    <definedName name="________ipc2002" localSheetId="1">#REF!</definedName>
    <definedName name="________ipc2002">#REF!</definedName>
    <definedName name="________ipc2003" localSheetId="0">#REF!</definedName>
    <definedName name="________ipc2003" localSheetId="1">#REF!</definedName>
    <definedName name="________ipc2003">#REF!</definedName>
    <definedName name="________ipc98" localSheetId="0">#REF!</definedName>
    <definedName name="________ipc98" localSheetId="1">#REF!</definedName>
    <definedName name="________ipc98">#REF!</definedName>
    <definedName name="________ipc99" localSheetId="0">#REF!</definedName>
    <definedName name="________ipc99" localSheetId="1">#REF!</definedName>
    <definedName name="________ipc99">#REF!</definedName>
    <definedName name="________me98" localSheetId="1">[2]Programa!#REF!</definedName>
    <definedName name="________me98">[2]Programa!#REF!</definedName>
    <definedName name="________mk14" localSheetId="1">[4]NFPEntps!#REF!</definedName>
    <definedName name="________mk14">[4]NFPEntps!#REF!</definedName>
    <definedName name="________npp2000" localSheetId="0">#REF!</definedName>
    <definedName name="________npp2000" localSheetId="1">#REF!</definedName>
    <definedName name="________npp2000">#REF!</definedName>
    <definedName name="________npp2001" localSheetId="0">#REF!</definedName>
    <definedName name="________npp2001" localSheetId="1">#REF!</definedName>
    <definedName name="________npp2001">#REF!</definedName>
    <definedName name="________npp2002" localSheetId="0">#REF!</definedName>
    <definedName name="________npp2002" localSheetId="1">#REF!</definedName>
    <definedName name="________npp2002">#REF!</definedName>
    <definedName name="________npp2003" localSheetId="0">#REF!</definedName>
    <definedName name="________npp2003" localSheetId="1">#REF!</definedName>
    <definedName name="________npp2003">#REF!</definedName>
    <definedName name="________npp98" localSheetId="0">#REF!</definedName>
    <definedName name="________npp98" localSheetId="1">#REF!</definedName>
    <definedName name="________npp98">#REF!</definedName>
    <definedName name="________npp99" localSheetId="0">#REF!</definedName>
    <definedName name="________npp99" localSheetId="1">#REF!</definedName>
    <definedName name="________npp99">#REF!</definedName>
    <definedName name="________OUT1" localSheetId="0">#REF!</definedName>
    <definedName name="________OUT1" localSheetId="1">#REF!</definedName>
    <definedName name="________OUT1">#REF!</definedName>
    <definedName name="________OUT2" localSheetId="1">'[5]Serv&amp;Trans'!#REF!</definedName>
    <definedName name="________OUT2">'[5]Serv&amp;Trans'!#REF!</definedName>
    <definedName name="________OUT3" localSheetId="0">#REF!</definedName>
    <definedName name="________OUT3" localSheetId="1">#REF!</definedName>
    <definedName name="________OUT3">#REF!</definedName>
    <definedName name="________OUT4" localSheetId="0">#REF!</definedName>
    <definedName name="________OUT4" localSheetId="1">#REF!</definedName>
    <definedName name="________OUT4">#REF!</definedName>
    <definedName name="________OUT5" localSheetId="0">#REF!</definedName>
    <definedName name="________OUT5" localSheetId="1">#REF!</definedName>
    <definedName name="________OUT5">#REF!</definedName>
    <definedName name="________OUT6" localSheetId="0">#REF!</definedName>
    <definedName name="________OUT6" localSheetId="1">#REF!</definedName>
    <definedName name="________OUT6">#REF!</definedName>
    <definedName name="________OUT7" localSheetId="0">#REF!</definedName>
    <definedName name="________OUT7" localSheetId="1">#REF!</definedName>
    <definedName name="________OUT7">#REF!</definedName>
    <definedName name="________pib2000" localSheetId="0">#REF!</definedName>
    <definedName name="________pib2000" localSheetId="1">#REF!</definedName>
    <definedName name="________pib2000">#REF!</definedName>
    <definedName name="________pib2001" localSheetId="0">#REF!</definedName>
    <definedName name="________pib2001" localSheetId="1">#REF!</definedName>
    <definedName name="________pib2001">#REF!</definedName>
    <definedName name="________pib2002" localSheetId="0">#REF!</definedName>
    <definedName name="________pib2002" localSheetId="1">#REF!</definedName>
    <definedName name="________pib2002">#REF!</definedName>
    <definedName name="________pib2003" localSheetId="0">#REF!</definedName>
    <definedName name="________pib2003" localSheetId="1">#REF!</definedName>
    <definedName name="________pib2003">#REF!</definedName>
    <definedName name="________pib98" localSheetId="1">[2]Programa!#REF!</definedName>
    <definedName name="________pib98">[2]Programa!#REF!</definedName>
    <definedName name="________pib99" localSheetId="0">#REF!</definedName>
    <definedName name="________pib99" localSheetId="1">#REF!</definedName>
    <definedName name="________pib99">#REF!</definedName>
    <definedName name="________POR96" localSheetId="0">#REF!</definedName>
    <definedName name="________POR96" localSheetId="1">#REF!</definedName>
    <definedName name="________POR96">#REF!</definedName>
    <definedName name="________PRN96" localSheetId="0">#REF!</definedName>
    <definedName name="________PRN96" localSheetId="1">#REF!</definedName>
    <definedName name="________PRN96">#REF!</definedName>
    <definedName name="________sel10" localSheetId="1">'[3]EVALUACIÓN SOCIOECONÓMICA'!#REF!</definedName>
    <definedName name="________sel10">'[3]EVALUACIÓN SOCIOECONÓMICA'!#REF!</definedName>
    <definedName name="________sel11" localSheetId="1">'[3]EVALUACIÓN SOCIOECONÓMICA'!#REF!</definedName>
    <definedName name="________sel11">'[3]EVALUACIÓN SOCIOECONÓMICA'!#REF!</definedName>
    <definedName name="________sel12" localSheetId="1">'[3]EVALUACIÓN PRIVADA'!#REF!</definedName>
    <definedName name="________sel12">'[3]EVALUACIÓN PRIVADA'!#REF!</definedName>
    <definedName name="________sel13" localSheetId="1">'[3]EVALUACIÓN PRIVADA'!#REF!</definedName>
    <definedName name="________sel13">'[3]EVALUACIÓN PRIVADA'!#REF!</definedName>
    <definedName name="________sel14" localSheetId="1">'[3]EVALUACIÓN PRIVADA'!#REF!</definedName>
    <definedName name="________sel14">'[3]EVALUACIÓN PRIVADA'!#REF!</definedName>
    <definedName name="________sel16" localSheetId="1">'[3]EVALUACIÓN PRIVADA'!#REF!</definedName>
    <definedName name="________sel16">'[3]EVALUACIÓN PRIVADA'!#REF!</definedName>
    <definedName name="________sel18" localSheetId="1">[3]FINANCIACIÓN!#REF!</definedName>
    <definedName name="________sel18">[3]FINANCIACIÓN!#REF!</definedName>
    <definedName name="________sel22" localSheetId="1">'[3]EVALUACIÓN PRIVADA'!#REF!</definedName>
    <definedName name="________sel22">'[3]EVALUACIÓN PRIVADA'!#REF!</definedName>
    <definedName name="________sel23" localSheetId="1">'[3]EVALUACIÓN SOCIOECONÓMICA'!#REF!</definedName>
    <definedName name="________sel23">'[3]EVALUACIÓN SOCIOECONÓMICA'!#REF!</definedName>
    <definedName name="________sel24" localSheetId="1">'[3]EVALUACIÓN SOCIOECONÓMICA'!#REF!</definedName>
    <definedName name="________sel24">'[3]EVALUACIÓN SOCIOECONÓMICA'!#REF!</definedName>
    <definedName name="________sel31" localSheetId="1">'[3]EVALUACIÓN PRIVADA'!#REF!</definedName>
    <definedName name="________sel31">'[3]EVALUACIÓN PRIVADA'!#REF!</definedName>
    <definedName name="________sel32" localSheetId="1">'[3]EVALUACIÓN PRIVADA'!#REF!</definedName>
    <definedName name="________sel32">'[3]EVALUACIÓN PRIVADA'!#REF!</definedName>
    <definedName name="________sel33" localSheetId="1">'[3]EVALUACIÓN SOCIOECONÓMICA'!#REF!</definedName>
    <definedName name="________sel33">'[3]EVALUACIÓN SOCIOECONÓMICA'!#REF!</definedName>
    <definedName name="________sel34" localSheetId="1">'[3]EVALUACIÓN SOCIOECONÓMICA'!#REF!</definedName>
    <definedName name="________sel34">'[3]EVALUACIÓN SOCIOECONÓMICA'!#REF!</definedName>
    <definedName name="________sel5" localSheetId="1">[3]ALTERNATIVAS!#REF!</definedName>
    <definedName name="________sel5">[3]ALTERNATIVAS!#REF!</definedName>
    <definedName name="________sel6" localSheetId="1">'[3]EVALUACIÓN SOCIOECONÓMICA'!#REF!</definedName>
    <definedName name="________sel6">'[3]EVALUACIÓN SOCIOECONÓMICA'!#REF!</definedName>
    <definedName name="________sel7" localSheetId="1">'[3]EVALUACIÓN SOCIOECONÓMICA'!#REF!</definedName>
    <definedName name="________sel7">'[3]EVALUACIÓN SOCIOECONÓMICA'!#REF!</definedName>
    <definedName name="________sel8" localSheetId="1">'[3]EVALUACIÓN SOCIOECONÓMICA'!#REF!</definedName>
    <definedName name="________sel8">'[3]EVALUACIÓN SOCIOECONÓMICA'!#REF!</definedName>
    <definedName name="________sel9" localSheetId="1">'[3]EVALUACIÓN SOCIOECONÓMICA'!#REF!</definedName>
    <definedName name="________sel9">'[3]EVALUACIÓN SOCIOECONÓMICA'!#REF!</definedName>
    <definedName name="________SRN96" localSheetId="0">#REF!</definedName>
    <definedName name="________SRN96" localSheetId="1">#REF!</definedName>
    <definedName name="________SRN96">#REF!</definedName>
    <definedName name="________SRT11" localSheetId="0" hidden="1">{"Minpmon",#N/A,FALSE,"Monthinput"}</definedName>
    <definedName name="________SRT11" localSheetId="1" hidden="1">{"Minpmon",#N/A,FALSE,"Monthinput"}</definedName>
    <definedName name="________SRT11" hidden="1">{"Minpmon",#N/A,FALSE,"Monthinput"}</definedName>
    <definedName name="________tAB4" localSheetId="0">#REF!</definedName>
    <definedName name="________tAB4" localSheetId="1">#REF!</definedName>
    <definedName name="________tAB4">#REF!</definedName>
    <definedName name="________tot2" localSheetId="0">'[3]EVALUACIÓN PRIVADA'!#REF!</definedName>
    <definedName name="________tot2" localSheetId="1">'[3]EVALUACIÓN PRIVADA'!#REF!</definedName>
    <definedName name="________tot2">'[3]EVALUACIÓN PRIVADA'!#REF!</definedName>
    <definedName name="________tot3" localSheetId="1">'[3]EVALUACIÓN PRIVADA'!#REF!</definedName>
    <definedName name="________tot3">'[3]EVALUACIÓN PRIVADA'!#REF!</definedName>
    <definedName name="________UES96" localSheetId="0">#REF!</definedName>
    <definedName name="________UES96" localSheetId="1">#REF!</definedName>
    <definedName name="________UES96">#REF!</definedName>
    <definedName name="_______abs1" localSheetId="0">#REF!</definedName>
    <definedName name="_______abs1" localSheetId="1">#REF!</definedName>
    <definedName name="_______abs1">#REF!</definedName>
    <definedName name="_______abs2" localSheetId="0">#REF!</definedName>
    <definedName name="_______abs2" localSheetId="1">#REF!</definedName>
    <definedName name="_______abs2">#REF!</definedName>
    <definedName name="_______abs3" localSheetId="0">#REF!</definedName>
    <definedName name="_______abs3" localSheetId="1">#REF!</definedName>
    <definedName name="_______abs3">#REF!</definedName>
    <definedName name="_______aen1" localSheetId="0">#REF!</definedName>
    <definedName name="_______aen1" localSheetId="1">#REF!</definedName>
    <definedName name="_______aen1">#REF!</definedName>
    <definedName name="_______aen2" localSheetId="0">#REF!</definedName>
    <definedName name="_______aen2" localSheetId="1">#REF!</definedName>
    <definedName name="_______aen2">#REF!</definedName>
    <definedName name="_______bem98" localSheetId="1">[6]Programa!#REF!</definedName>
    <definedName name="_______bem98">[6]Programa!#REF!</definedName>
    <definedName name="_______BOP1" localSheetId="0">#REF!</definedName>
    <definedName name="_______BOP1" localSheetId="1">#REF!</definedName>
    <definedName name="_______BOP1">#REF!</definedName>
    <definedName name="_______BOP2" localSheetId="0">#REF!</definedName>
    <definedName name="_______BOP2" localSheetId="1">#REF!</definedName>
    <definedName name="_______BOP2">#REF!</definedName>
    <definedName name="_______cap2" localSheetId="1">'[3]EVALUACIÓN PRIVADA'!#REF!</definedName>
    <definedName name="_______cap2">'[3]EVALUACIÓN PRIVADA'!#REF!</definedName>
    <definedName name="_______cap3" localSheetId="1">'[3]EVALUACIÓN PRIVADA'!#REF!</definedName>
    <definedName name="_______cap3">'[3]EVALUACIÓN PRIVADA'!#REF!</definedName>
    <definedName name="_______cas2" localSheetId="1">'[3]EVALUACIÓN SOCIOECONÓMICA'!#REF!</definedName>
    <definedName name="_______cas2">'[3]EVALUACIÓN SOCIOECONÓMICA'!#REF!</definedName>
    <definedName name="_______cas3" localSheetId="1">'[3]EVALUACIÓN SOCIOECONÓMICA'!#REF!</definedName>
    <definedName name="_______cas3">'[3]EVALUACIÓN SOCIOECONÓMICA'!#REF!</definedName>
    <definedName name="_______CEL96" localSheetId="0">#REF!</definedName>
    <definedName name="_______CEL96" localSheetId="1">#REF!</definedName>
    <definedName name="_______CEL96">#REF!</definedName>
    <definedName name="_______cud21" localSheetId="0">#REF!</definedName>
    <definedName name="_______cud21" localSheetId="1">#REF!</definedName>
    <definedName name="_______cud21">#REF!</definedName>
    <definedName name="_______dcc2000" localSheetId="0">#REF!</definedName>
    <definedName name="_______dcc2000" localSheetId="1">#REF!</definedName>
    <definedName name="_______dcc2000">#REF!</definedName>
    <definedName name="_______dcc2001" localSheetId="0">#REF!</definedName>
    <definedName name="_______dcc2001" localSheetId="1">#REF!</definedName>
    <definedName name="_______dcc2001">#REF!</definedName>
    <definedName name="_______dcc2002" localSheetId="0">#REF!</definedName>
    <definedName name="_______dcc2002" localSheetId="1">#REF!</definedName>
    <definedName name="_______dcc2002">#REF!</definedName>
    <definedName name="_______dcc2003" localSheetId="0">#REF!</definedName>
    <definedName name="_______dcc2003" localSheetId="1">#REF!</definedName>
    <definedName name="_______dcc2003">#REF!</definedName>
    <definedName name="_______dcc98" localSheetId="1">[6]Programa!#REF!</definedName>
    <definedName name="_______dcc98">[6]Programa!#REF!</definedName>
    <definedName name="_______dcc99" localSheetId="0">#REF!</definedName>
    <definedName name="_______dcc99" localSheetId="1">#REF!</definedName>
    <definedName name="_______dcc99">#REF!</definedName>
    <definedName name="_______DES2" localSheetId="0">'[3]EVALUACIÓN PRIVADA'!#REF!</definedName>
    <definedName name="_______DES2" localSheetId="1">'[3]EVALUACIÓN PRIVADA'!#REF!</definedName>
    <definedName name="_______DES2">'[3]EVALUACIÓN PRIVADA'!#REF!</definedName>
    <definedName name="_______DES3" localSheetId="1">'[3]EVALUACIÓN PRIVADA'!#REF!</definedName>
    <definedName name="_______DES3">'[3]EVALUACIÓN PRIVADA'!#REF!</definedName>
    <definedName name="_______dic96" localSheetId="0">#REF!</definedName>
    <definedName name="_______dic96" localSheetId="1">#REF!</definedName>
    <definedName name="_______dic96">#REF!</definedName>
    <definedName name="_______emi2000" localSheetId="0">#REF!</definedName>
    <definedName name="_______emi2000" localSheetId="1">#REF!</definedName>
    <definedName name="_______emi2000">#REF!</definedName>
    <definedName name="_______emi2001" localSheetId="0">#REF!</definedName>
    <definedName name="_______emi2001" localSheetId="1">#REF!</definedName>
    <definedName name="_______emi2001">#REF!</definedName>
    <definedName name="_______emi2002" localSheetId="0">#REF!</definedName>
    <definedName name="_______emi2002" localSheetId="1">#REF!</definedName>
    <definedName name="_______emi2002">#REF!</definedName>
    <definedName name="_______emi2003" localSheetId="0">#REF!</definedName>
    <definedName name="_______emi2003" localSheetId="1">#REF!</definedName>
    <definedName name="_______emi2003">#REF!</definedName>
    <definedName name="_______emi98" localSheetId="0">#REF!</definedName>
    <definedName name="_______emi98" localSheetId="1">#REF!</definedName>
    <definedName name="_______emi98">#REF!</definedName>
    <definedName name="_______emi99" localSheetId="0">#REF!</definedName>
    <definedName name="_______emi99" localSheetId="1">#REF!</definedName>
    <definedName name="_______emi99">#REF!</definedName>
    <definedName name="_______FIS96" localSheetId="0">#REF!</definedName>
    <definedName name="_______FIS96" localSheetId="1">#REF!</definedName>
    <definedName name="_______FIS96">#REF!</definedName>
    <definedName name="_______Ind12" localSheetId="1">'[3]ANÁLISIS DE SENSIBILIDAD'!#REF!</definedName>
    <definedName name="_______Ind12">'[3]ANÁLISIS DE SENSIBILIDAD'!#REF!</definedName>
    <definedName name="_______Ind17" localSheetId="1">'[3]ANÁLISIS DE SENSIBILIDAD'!#REF!</definedName>
    <definedName name="_______Ind17">'[3]ANÁLISIS DE SENSIBILIDAD'!#REF!</definedName>
    <definedName name="_______Ind18" localSheetId="1">'[3]ANÁLISIS DE SENSIBILIDAD'!#REF!</definedName>
    <definedName name="_______Ind18">'[3]ANÁLISIS DE SENSIBILIDAD'!#REF!</definedName>
    <definedName name="_______Ind22" localSheetId="1">'[3]ANÁLISIS DE SENSIBILIDAD'!#REF!</definedName>
    <definedName name="_______Ind22">'[3]ANÁLISIS DE SENSIBILIDAD'!#REF!</definedName>
    <definedName name="_______Ind27" localSheetId="1">'[3]ANÁLISIS DE SENSIBILIDAD'!#REF!</definedName>
    <definedName name="_______Ind27">'[3]ANÁLISIS DE SENSIBILIDAD'!#REF!</definedName>
    <definedName name="_______Ind28" localSheetId="1">'[3]ANÁLISIS DE SENSIBILIDAD'!#REF!</definedName>
    <definedName name="_______Ind28">'[3]ANÁLISIS DE SENSIBILIDAD'!#REF!</definedName>
    <definedName name="_______Ind32" localSheetId="1">'[3]ANÁLISIS DE SENSIBILIDAD'!#REF!</definedName>
    <definedName name="_______Ind32">'[3]ANÁLISIS DE SENSIBILIDAD'!#REF!</definedName>
    <definedName name="_______Ind41" localSheetId="1">[3]INDICADORES!#REF!</definedName>
    <definedName name="_______Ind41">[3]INDICADORES!#REF!</definedName>
    <definedName name="_______Ind42" localSheetId="1">[3]INDICADORES!#REF!</definedName>
    <definedName name="_______Ind42">[3]INDICADORES!#REF!</definedName>
    <definedName name="_______Ind43" localSheetId="1">[3]INDICADORES!#REF!</definedName>
    <definedName name="_______Ind43">[3]INDICADORES!#REF!</definedName>
    <definedName name="_______INE1" localSheetId="0">#REF!</definedName>
    <definedName name="_______INE1" localSheetId="1">#REF!</definedName>
    <definedName name="_______INE1">#REF!</definedName>
    <definedName name="_______ipc2000" localSheetId="0">#REF!</definedName>
    <definedName name="_______ipc2000" localSheetId="1">#REF!</definedName>
    <definedName name="_______ipc2000">#REF!</definedName>
    <definedName name="_______ipc2001" localSheetId="0">#REF!</definedName>
    <definedName name="_______ipc2001" localSheetId="1">#REF!</definedName>
    <definedName name="_______ipc2001">#REF!</definedName>
    <definedName name="_______ipc2002" localSheetId="0">#REF!</definedName>
    <definedName name="_______ipc2002" localSheetId="1">#REF!</definedName>
    <definedName name="_______ipc2002">#REF!</definedName>
    <definedName name="_______ipc2003" localSheetId="0">#REF!</definedName>
    <definedName name="_______ipc2003" localSheetId="1">#REF!</definedName>
    <definedName name="_______ipc2003">#REF!</definedName>
    <definedName name="_______ipc98" localSheetId="0">#REF!</definedName>
    <definedName name="_______ipc98" localSheetId="1">#REF!</definedName>
    <definedName name="_______ipc98">#REF!</definedName>
    <definedName name="_______ipc99" localSheetId="0">#REF!</definedName>
    <definedName name="_______ipc99" localSheetId="1">#REF!</definedName>
    <definedName name="_______ipc99">#REF!</definedName>
    <definedName name="_______me98" localSheetId="1">[6]Programa!#REF!</definedName>
    <definedName name="_______me98">[6]Programa!#REF!</definedName>
    <definedName name="_______mk14" localSheetId="1">[7]NFPEntps!#REF!</definedName>
    <definedName name="_______mk14">[7]NFPEntps!#REF!</definedName>
    <definedName name="_______npp2000" localSheetId="0">#REF!</definedName>
    <definedName name="_______npp2000" localSheetId="1">#REF!</definedName>
    <definedName name="_______npp2000">#REF!</definedName>
    <definedName name="_______npp2001" localSheetId="0">#REF!</definedName>
    <definedName name="_______npp2001" localSheetId="1">#REF!</definedName>
    <definedName name="_______npp2001">#REF!</definedName>
    <definedName name="_______npp2002" localSheetId="0">#REF!</definedName>
    <definedName name="_______npp2002" localSheetId="1">#REF!</definedName>
    <definedName name="_______npp2002">#REF!</definedName>
    <definedName name="_______npp2003" localSheetId="0">#REF!</definedName>
    <definedName name="_______npp2003" localSheetId="1">#REF!</definedName>
    <definedName name="_______npp2003">#REF!</definedName>
    <definedName name="_______npp98" localSheetId="0">#REF!</definedName>
    <definedName name="_______npp98" localSheetId="1">#REF!</definedName>
    <definedName name="_______npp98">#REF!</definedName>
    <definedName name="_______npp99" localSheetId="0">#REF!</definedName>
    <definedName name="_______npp99" localSheetId="1">#REF!</definedName>
    <definedName name="_______npp99">#REF!</definedName>
    <definedName name="_______OUT1" localSheetId="0">#REF!</definedName>
    <definedName name="_______OUT1" localSheetId="1">#REF!</definedName>
    <definedName name="_______OUT1">#REF!</definedName>
    <definedName name="_______OUT2" localSheetId="1">'[5]Serv&amp;Trans'!#REF!</definedName>
    <definedName name="_______OUT2">'[5]Serv&amp;Trans'!#REF!</definedName>
    <definedName name="_______OUT3" localSheetId="0">#REF!</definedName>
    <definedName name="_______OUT3" localSheetId="1">#REF!</definedName>
    <definedName name="_______OUT3">#REF!</definedName>
    <definedName name="_______OUT4" localSheetId="0">#REF!</definedName>
    <definedName name="_______OUT4" localSheetId="1">#REF!</definedName>
    <definedName name="_______OUT4">#REF!</definedName>
    <definedName name="_______OUT5" localSheetId="0">#REF!</definedName>
    <definedName name="_______OUT5" localSheetId="1">#REF!</definedName>
    <definedName name="_______OUT5">#REF!</definedName>
    <definedName name="_______OUT6" localSheetId="0">#REF!</definedName>
    <definedName name="_______OUT6" localSheetId="1">#REF!</definedName>
    <definedName name="_______OUT6">#REF!</definedName>
    <definedName name="_______OUT7" localSheetId="0">#REF!</definedName>
    <definedName name="_______OUT7" localSheetId="1">#REF!</definedName>
    <definedName name="_______OUT7">#REF!</definedName>
    <definedName name="_______pib2000" localSheetId="0">#REF!</definedName>
    <definedName name="_______pib2000" localSheetId="1">#REF!</definedName>
    <definedName name="_______pib2000">#REF!</definedName>
    <definedName name="_______pib2001" localSheetId="0">#REF!</definedName>
    <definedName name="_______pib2001" localSheetId="1">#REF!</definedName>
    <definedName name="_______pib2001">#REF!</definedName>
    <definedName name="_______pib2002" localSheetId="0">#REF!</definedName>
    <definedName name="_______pib2002" localSheetId="1">#REF!</definedName>
    <definedName name="_______pib2002">#REF!</definedName>
    <definedName name="_______pib2003" localSheetId="0">#REF!</definedName>
    <definedName name="_______pib2003" localSheetId="1">#REF!</definedName>
    <definedName name="_______pib2003">#REF!</definedName>
    <definedName name="_______pib98" localSheetId="1">[6]Programa!#REF!</definedName>
    <definedName name="_______pib98">[6]Programa!#REF!</definedName>
    <definedName name="_______pib99" localSheetId="0">#REF!</definedName>
    <definedName name="_______pib99" localSheetId="1">#REF!</definedName>
    <definedName name="_______pib99">#REF!</definedName>
    <definedName name="_______POR96" localSheetId="0">#REF!</definedName>
    <definedName name="_______POR96" localSheetId="1">#REF!</definedName>
    <definedName name="_______POR96">#REF!</definedName>
    <definedName name="_______PRN96" localSheetId="0">#REF!</definedName>
    <definedName name="_______PRN96" localSheetId="1">#REF!</definedName>
    <definedName name="_______PRN96">#REF!</definedName>
    <definedName name="_______sel10" localSheetId="1">'[3]EVALUACIÓN SOCIOECONÓMICA'!#REF!</definedName>
    <definedName name="_______sel10">'[3]EVALUACIÓN SOCIOECONÓMICA'!#REF!</definedName>
    <definedName name="_______sel11" localSheetId="1">'[3]EVALUACIÓN SOCIOECONÓMICA'!#REF!</definedName>
    <definedName name="_______sel11">'[3]EVALUACIÓN SOCIOECONÓMICA'!#REF!</definedName>
    <definedName name="_______sel12" localSheetId="1">'[3]EVALUACIÓN PRIVADA'!#REF!</definedName>
    <definedName name="_______sel12">'[3]EVALUACIÓN PRIVADA'!#REF!</definedName>
    <definedName name="_______sel13" localSheetId="1">'[3]EVALUACIÓN PRIVADA'!#REF!</definedName>
    <definedName name="_______sel13">'[3]EVALUACIÓN PRIVADA'!#REF!</definedName>
    <definedName name="_______sel14" localSheetId="1">'[3]EVALUACIÓN PRIVADA'!#REF!</definedName>
    <definedName name="_______sel14">'[3]EVALUACIÓN PRIVADA'!#REF!</definedName>
    <definedName name="_______sel16" localSheetId="1">'[3]EVALUACIÓN PRIVADA'!#REF!</definedName>
    <definedName name="_______sel16">'[3]EVALUACIÓN PRIVADA'!#REF!</definedName>
    <definedName name="_______sel18" localSheetId="1">[3]FINANCIACIÓN!#REF!</definedName>
    <definedName name="_______sel18">[3]FINANCIACIÓN!#REF!</definedName>
    <definedName name="_______sel22" localSheetId="1">'[3]EVALUACIÓN PRIVADA'!#REF!</definedName>
    <definedName name="_______sel22">'[3]EVALUACIÓN PRIVADA'!#REF!</definedName>
    <definedName name="_______sel23" localSheetId="1">'[3]EVALUACIÓN SOCIOECONÓMICA'!#REF!</definedName>
    <definedName name="_______sel23">'[3]EVALUACIÓN SOCIOECONÓMICA'!#REF!</definedName>
    <definedName name="_______sel24" localSheetId="1">'[3]EVALUACIÓN SOCIOECONÓMICA'!#REF!</definedName>
    <definedName name="_______sel24">'[3]EVALUACIÓN SOCIOECONÓMICA'!#REF!</definedName>
    <definedName name="_______sel31" localSheetId="1">'[3]EVALUACIÓN PRIVADA'!#REF!</definedName>
    <definedName name="_______sel31">'[3]EVALUACIÓN PRIVADA'!#REF!</definedName>
    <definedName name="_______sel32" localSheetId="1">'[3]EVALUACIÓN PRIVADA'!#REF!</definedName>
    <definedName name="_______sel32">'[3]EVALUACIÓN PRIVADA'!#REF!</definedName>
    <definedName name="_______sel33" localSheetId="1">'[3]EVALUACIÓN SOCIOECONÓMICA'!#REF!</definedName>
    <definedName name="_______sel33">'[3]EVALUACIÓN SOCIOECONÓMICA'!#REF!</definedName>
    <definedName name="_______sel34" localSheetId="1">'[3]EVALUACIÓN SOCIOECONÓMICA'!#REF!</definedName>
    <definedName name="_______sel34">'[3]EVALUACIÓN SOCIOECONÓMICA'!#REF!</definedName>
    <definedName name="_______sel5" localSheetId="1">[3]ALTERNATIVAS!#REF!</definedName>
    <definedName name="_______sel5">[3]ALTERNATIVAS!#REF!</definedName>
    <definedName name="_______sel6" localSheetId="1">'[3]EVALUACIÓN SOCIOECONÓMICA'!#REF!</definedName>
    <definedName name="_______sel6">'[3]EVALUACIÓN SOCIOECONÓMICA'!#REF!</definedName>
    <definedName name="_______sel7" localSheetId="1">'[3]EVALUACIÓN SOCIOECONÓMICA'!#REF!</definedName>
    <definedName name="_______sel7">'[3]EVALUACIÓN SOCIOECONÓMICA'!#REF!</definedName>
    <definedName name="_______sel8" localSheetId="1">'[3]EVALUACIÓN SOCIOECONÓMICA'!#REF!</definedName>
    <definedName name="_______sel8">'[3]EVALUACIÓN SOCIOECONÓMICA'!#REF!</definedName>
    <definedName name="_______sel9" localSheetId="1">'[3]EVALUACIÓN SOCIOECONÓMICA'!#REF!</definedName>
    <definedName name="_______sel9">'[3]EVALUACIÓN SOCIOECONÓMICA'!#REF!</definedName>
    <definedName name="_______SRN96" localSheetId="0">#REF!</definedName>
    <definedName name="_______SRN96" localSheetId="1">#REF!</definedName>
    <definedName name="_______SRN96">#REF!</definedName>
    <definedName name="_______SRT11" localSheetId="0" hidden="1">{"Minpmon",#N/A,FALSE,"Monthinput"}</definedName>
    <definedName name="_______SRT11" localSheetId="1" hidden="1">{"Minpmon",#N/A,FALSE,"Monthinput"}</definedName>
    <definedName name="_______SRT11" hidden="1">{"Minpmon",#N/A,FALSE,"Monthinput"}</definedName>
    <definedName name="_______tAB4" localSheetId="0">#REF!</definedName>
    <definedName name="_______tAB4" localSheetId="1">#REF!</definedName>
    <definedName name="_______tAB4">#REF!</definedName>
    <definedName name="_______tot2" localSheetId="0">'[3]EVALUACIÓN PRIVADA'!#REF!</definedName>
    <definedName name="_______tot2" localSheetId="1">'[3]EVALUACIÓN PRIVADA'!#REF!</definedName>
    <definedName name="_______tot2">'[3]EVALUACIÓN PRIVADA'!#REF!</definedName>
    <definedName name="_______tot3" localSheetId="1">'[3]EVALUACIÓN PRIVADA'!#REF!</definedName>
    <definedName name="_______tot3">'[3]EVALUACIÓN PRIVADA'!#REF!</definedName>
    <definedName name="_______UES96" localSheetId="0">#REF!</definedName>
    <definedName name="_______UES96" localSheetId="1">#REF!</definedName>
    <definedName name="_______UES96">#REF!</definedName>
    <definedName name="______abs1" localSheetId="0">#REF!</definedName>
    <definedName name="______abs1" localSheetId="1">#REF!</definedName>
    <definedName name="______abs1">#REF!</definedName>
    <definedName name="______abs2" localSheetId="0">#REF!</definedName>
    <definedName name="______abs2" localSheetId="1">#REF!</definedName>
    <definedName name="______abs2">#REF!</definedName>
    <definedName name="______abs3" localSheetId="0">#REF!</definedName>
    <definedName name="______abs3" localSheetId="1">#REF!</definedName>
    <definedName name="______abs3">#REF!</definedName>
    <definedName name="______aen1" localSheetId="0">#REF!</definedName>
    <definedName name="______aen1" localSheetId="1">#REF!</definedName>
    <definedName name="______aen1">#REF!</definedName>
    <definedName name="______aen2" localSheetId="0">#REF!</definedName>
    <definedName name="______aen2" localSheetId="1">#REF!</definedName>
    <definedName name="______aen2">#REF!</definedName>
    <definedName name="______bem98" localSheetId="1">[6]Programa!#REF!</definedName>
    <definedName name="______bem98">[6]Programa!#REF!</definedName>
    <definedName name="______BOP1" localSheetId="0">#REF!</definedName>
    <definedName name="______BOP1" localSheetId="1">#REF!</definedName>
    <definedName name="______BOP1">#REF!</definedName>
    <definedName name="______BOP2" localSheetId="0">#REF!</definedName>
    <definedName name="______BOP2" localSheetId="1">#REF!</definedName>
    <definedName name="______BOP2">#REF!</definedName>
    <definedName name="______cap2" localSheetId="1">'[3]EVALUACIÓN PRIVADA'!#REF!</definedName>
    <definedName name="______cap2">'[3]EVALUACIÓN PRIVADA'!#REF!</definedName>
    <definedName name="______cap3" localSheetId="1">'[3]EVALUACIÓN PRIVADA'!#REF!</definedName>
    <definedName name="______cap3">'[3]EVALUACIÓN PRIVADA'!#REF!</definedName>
    <definedName name="______cas2" localSheetId="1">'[3]EVALUACIÓN SOCIOECONÓMICA'!#REF!</definedName>
    <definedName name="______cas2">'[3]EVALUACIÓN SOCIOECONÓMICA'!#REF!</definedName>
    <definedName name="______cas3" localSheetId="1">'[3]EVALUACIÓN SOCIOECONÓMICA'!#REF!</definedName>
    <definedName name="______cas3">'[3]EVALUACIÓN SOCIOECONÓMICA'!#REF!</definedName>
    <definedName name="______CEL96" localSheetId="0">#REF!</definedName>
    <definedName name="______CEL96" localSheetId="1">#REF!</definedName>
    <definedName name="______CEL96">#REF!</definedName>
    <definedName name="______cud21" localSheetId="0">#REF!</definedName>
    <definedName name="______cud21" localSheetId="1">#REF!</definedName>
    <definedName name="______cud21">#REF!</definedName>
    <definedName name="______dcc2000" localSheetId="0">#REF!</definedName>
    <definedName name="______dcc2000" localSheetId="1">#REF!</definedName>
    <definedName name="______dcc2000">#REF!</definedName>
    <definedName name="______dcc2001" localSheetId="0">#REF!</definedName>
    <definedName name="______dcc2001" localSheetId="1">#REF!</definedName>
    <definedName name="______dcc2001">#REF!</definedName>
    <definedName name="______dcc2002" localSheetId="0">#REF!</definedName>
    <definedName name="______dcc2002" localSheetId="1">#REF!</definedName>
    <definedName name="______dcc2002">#REF!</definedName>
    <definedName name="______dcc2003" localSheetId="0">#REF!</definedName>
    <definedName name="______dcc2003" localSheetId="1">#REF!</definedName>
    <definedName name="______dcc2003">#REF!</definedName>
    <definedName name="______dcc98" localSheetId="1">[6]Programa!#REF!</definedName>
    <definedName name="______dcc98">[6]Programa!#REF!</definedName>
    <definedName name="______dcc99" localSheetId="0">#REF!</definedName>
    <definedName name="______dcc99" localSheetId="1">#REF!</definedName>
    <definedName name="______dcc99">#REF!</definedName>
    <definedName name="______DES2" localSheetId="0">'[3]EVALUACIÓN PRIVADA'!#REF!</definedName>
    <definedName name="______DES2" localSheetId="1">'[3]EVALUACIÓN PRIVADA'!#REF!</definedName>
    <definedName name="______DES2">'[3]EVALUACIÓN PRIVADA'!#REF!</definedName>
    <definedName name="______DES3" localSheetId="1">'[3]EVALUACIÓN PRIVADA'!#REF!</definedName>
    <definedName name="______DES3">'[3]EVALUACIÓN PRIVADA'!#REF!</definedName>
    <definedName name="______dic96" localSheetId="0">#REF!</definedName>
    <definedName name="______dic96" localSheetId="1">#REF!</definedName>
    <definedName name="______dic96">#REF!</definedName>
    <definedName name="______emi2000" localSheetId="0">#REF!</definedName>
    <definedName name="______emi2000" localSheetId="1">#REF!</definedName>
    <definedName name="______emi2000">#REF!</definedName>
    <definedName name="______emi2001" localSheetId="0">#REF!</definedName>
    <definedName name="______emi2001" localSheetId="1">#REF!</definedName>
    <definedName name="______emi2001">#REF!</definedName>
    <definedName name="______emi2002" localSheetId="0">#REF!</definedName>
    <definedName name="______emi2002" localSheetId="1">#REF!</definedName>
    <definedName name="______emi2002">#REF!</definedName>
    <definedName name="______emi2003" localSheetId="0">#REF!</definedName>
    <definedName name="______emi2003" localSheetId="1">#REF!</definedName>
    <definedName name="______emi2003">#REF!</definedName>
    <definedName name="______emi98" localSheetId="0">#REF!</definedName>
    <definedName name="______emi98" localSheetId="1">#REF!</definedName>
    <definedName name="______emi98">#REF!</definedName>
    <definedName name="______emi99" localSheetId="0">#REF!</definedName>
    <definedName name="______emi99" localSheetId="1">#REF!</definedName>
    <definedName name="______emi99">#REF!</definedName>
    <definedName name="______FIS96" localSheetId="0">#REF!</definedName>
    <definedName name="______FIS96" localSheetId="1">#REF!</definedName>
    <definedName name="______FIS96">#REF!</definedName>
    <definedName name="______Ind12" localSheetId="1">'[3]ANÁLISIS DE SENSIBILIDAD'!#REF!</definedName>
    <definedName name="______Ind12">'[3]ANÁLISIS DE SENSIBILIDAD'!#REF!</definedName>
    <definedName name="______Ind17" localSheetId="1">'[3]ANÁLISIS DE SENSIBILIDAD'!#REF!</definedName>
    <definedName name="______Ind17">'[3]ANÁLISIS DE SENSIBILIDAD'!#REF!</definedName>
    <definedName name="______Ind18" localSheetId="1">'[3]ANÁLISIS DE SENSIBILIDAD'!#REF!</definedName>
    <definedName name="______Ind18">'[3]ANÁLISIS DE SENSIBILIDAD'!#REF!</definedName>
    <definedName name="______Ind22" localSheetId="1">'[3]ANÁLISIS DE SENSIBILIDAD'!#REF!</definedName>
    <definedName name="______Ind22">'[3]ANÁLISIS DE SENSIBILIDAD'!#REF!</definedName>
    <definedName name="______Ind27" localSheetId="1">'[3]ANÁLISIS DE SENSIBILIDAD'!#REF!</definedName>
    <definedName name="______Ind27">'[3]ANÁLISIS DE SENSIBILIDAD'!#REF!</definedName>
    <definedName name="______Ind28" localSheetId="1">'[3]ANÁLISIS DE SENSIBILIDAD'!#REF!</definedName>
    <definedName name="______Ind28">'[3]ANÁLISIS DE SENSIBILIDAD'!#REF!</definedName>
    <definedName name="______Ind32" localSheetId="1">'[3]ANÁLISIS DE SENSIBILIDAD'!#REF!</definedName>
    <definedName name="______Ind32">'[3]ANÁLISIS DE SENSIBILIDAD'!#REF!</definedName>
    <definedName name="______Ind41" localSheetId="1">[3]INDICADORES!#REF!</definedName>
    <definedName name="______Ind41">[3]INDICADORES!#REF!</definedName>
    <definedName name="______Ind42" localSheetId="1">[3]INDICADORES!#REF!</definedName>
    <definedName name="______Ind42">[3]INDICADORES!#REF!</definedName>
    <definedName name="______Ind43" localSheetId="1">[3]INDICADORES!#REF!</definedName>
    <definedName name="______Ind43">[3]INDICADORES!#REF!</definedName>
    <definedName name="______INE1" localSheetId="0">#REF!</definedName>
    <definedName name="______INE1" localSheetId="1">#REF!</definedName>
    <definedName name="______INE1">#REF!</definedName>
    <definedName name="______ipc2000" localSheetId="0">#REF!</definedName>
    <definedName name="______ipc2000" localSheetId="1">#REF!</definedName>
    <definedName name="______ipc2000">#REF!</definedName>
    <definedName name="______ipc2001" localSheetId="0">#REF!</definedName>
    <definedName name="______ipc2001" localSheetId="1">#REF!</definedName>
    <definedName name="______ipc2001">#REF!</definedName>
    <definedName name="______ipc2002" localSheetId="0">#REF!</definedName>
    <definedName name="______ipc2002" localSheetId="1">#REF!</definedName>
    <definedName name="______ipc2002">#REF!</definedName>
    <definedName name="______ipc2003" localSheetId="0">#REF!</definedName>
    <definedName name="______ipc2003" localSheetId="1">#REF!</definedName>
    <definedName name="______ipc2003">#REF!</definedName>
    <definedName name="______ipc98" localSheetId="0">#REF!</definedName>
    <definedName name="______ipc98" localSheetId="1">#REF!</definedName>
    <definedName name="______ipc98">#REF!</definedName>
    <definedName name="______ipc99" localSheetId="0">#REF!</definedName>
    <definedName name="______ipc99" localSheetId="1">#REF!</definedName>
    <definedName name="______ipc99">#REF!</definedName>
    <definedName name="______me98" localSheetId="1">[6]Programa!#REF!</definedName>
    <definedName name="______me98">[6]Programa!#REF!</definedName>
    <definedName name="______mk14" localSheetId="1">[7]NFPEntps!#REF!</definedName>
    <definedName name="______mk14">[7]NFPEntps!#REF!</definedName>
    <definedName name="______npp2000" localSheetId="0">#REF!</definedName>
    <definedName name="______npp2000" localSheetId="1">#REF!</definedName>
    <definedName name="______npp2000">#REF!</definedName>
    <definedName name="______npp2001" localSheetId="0">#REF!</definedName>
    <definedName name="______npp2001" localSheetId="1">#REF!</definedName>
    <definedName name="______npp2001">#REF!</definedName>
    <definedName name="______npp2002" localSheetId="0">#REF!</definedName>
    <definedName name="______npp2002" localSheetId="1">#REF!</definedName>
    <definedName name="______npp2002">#REF!</definedName>
    <definedName name="______npp2003" localSheetId="0">#REF!</definedName>
    <definedName name="______npp2003" localSheetId="1">#REF!</definedName>
    <definedName name="______npp2003">#REF!</definedName>
    <definedName name="______npp98" localSheetId="0">#REF!</definedName>
    <definedName name="______npp98" localSheetId="1">#REF!</definedName>
    <definedName name="______npp98">#REF!</definedName>
    <definedName name="______npp99" localSheetId="0">#REF!</definedName>
    <definedName name="______npp99" localSheetId="1">#REF!</definedName>
    <definedName name="______npp99">#REF!</definedName>
    <definedName name="______OUT1" localSheetId="0">#REF!</definedName>
    <definedName name="______OUT1" localSheetId="1">#REF!</definedName>
    <definedName name="______OUT1">#REF!</definedName>
    <definedName name="______OUT2" localSheetId="1">'[5]Serv&amp;Trans'!#REF!</definedName>
    <definedName name="______OUT2">'[5]Serv&amp;Trans'!#REF!</definedName>
    <definedName name="______OUT3" localSheetId="0">#REF!</definedName>
    <definedName name="______OUT3" localSheetId="1">#REF!</definedName>
    <definedName name="______OUT3">#REF!</definedName>
    <definedName name="______OUT4" localSheetId="0">#REF!</definedName>
    <definedName name="______OUT4" localSheetId="1">#REF!</definedName>
    <definedName name="______OUT4">#REF!</definedName>
    <definedName name="______OUT5" localSheetId="0">#REF!</definedName>
    <definedName name="______OUT5" localSheetId="1">#REF!</definedName>
    <definedName name="______OUT5">#REF!</definedName>
    <definedName name="______OUT6" localSheetId="0">#REF!</definedName>
    <definedName name="______OUT6" localSheetId="1">#REF!</definedName>
    <definedName name="______OUT6">#REF!</definedName>
    <definedName name="______OUT7" localSheetId="0">#REF!</definedName>
    <definedName name="______OUT7" localSheetId="1">#REF!</definedName>
    <definedName name="______OUT7">#REF!</definedName>
    <definedName name="______pib2000" localSheetId="0">#REF!</definedName>
    <definedName name="______pib2000" localSheetId="1">#REF!</definedName>
    <definedName name="______pib2000">#REF!</definedName>
    <definedName name="______pib2001" localSheetId="0">#REF!</definedName>
    <definedName name="______pib2001" localSheetId="1">#REF!</definedName>
    <definedName name="______pib2001">#REF!</definedName>
    <definedName name="______pib2002" localSheetId="0">#REF!</definedName>
    <definedName name="______pib2002" localSheetId="1">#REF!</definedName>
    <definedName name="______pib2002">#REF!</definedName>
    <definedName name="______pib2003" localSheetId="0">#REF!</definedName>
    <definedName name="______pib2003" localSheetId="1">#REF!</definedName>
    <definedName name="______pib2003">#REF!</definedName>
    <definedName name="______pib98" localSheetId="1">[6]Programa!#REF!</definedName>
    <definedName name="______pib98">[6]Programa!#REF!</definedName>
    <definedName name="______pib99" localSheetId="0">#REF!</definedName>
    <definedName name="______pib99" localSheetId="1">#REF!</definedName>
    <definedName name="______pib99">#REF!</definedName>
    <definedName name="______POR96" localSheetId="0">#REF!</definedName>
    <definedName name="______POR96" localSheetId="1">#REF!</definedName>
    <definedName name="______POR96">#REF!</definedName>
    <definedName name="______PRN96" localSheetId="0">#REF!</definedName>
    <definedName name="______PRN96" localSheetId="1">#REF!</definedName>
    <definedName name="______PRN96">#REF!</definedName>
    <definedName name="______sel10" localSheetId="1">'[3]EVALUACIÓN SOCIOECONÓMICA'!#REF!</definedName>
    <definedName name="______sel10">'[3]EVALUACIÓN SOCIOECONÓMICA'!#REF!</definedName>
    <definedName name="______sel11" localSheetId="1">'[3]EVALUACIÓN SOCIOECONÓMICA'!#REF!</definedName>
    <definedName name="______sel11">'[3]EVALUACIÓN SOCIOECONÓMICA'!#REF!</definedName>
    <definedName name="______sel12" localSheetId="1">'[3]EVALUACIÓN PRIVADA'!#REF!</definedName>
    <definedName name="______sel12">'[3]EVALUACIÓN PRIVADA'!#REF!</definedName>
    <definedName name="______sel13" localSheetId="1">'[3]EVALUACIÓN PRIVADA'!#REF!</definedName>
    <definedName name="______sel13">'[3]EVALUACIÓN PRIVADA'!#REF!</definedName>
    <definedName name="______sel14" localSheetId="1">'[3]EVALUACIÓN PRIVADA'!#REF!</definedName>
    <definedName name="______sel14">'[3]EVALUACIÓN PRIVADA'!#REF!</definedName>
    <definedName name="______sel16" localSheetId="1">'[3]EVALUACIÓN PRIVADA'!#REF!</definedName>
    <definedName name="______sel16">'[3]EVALUACIÓN PRIVADA'!#REF!</definedName>
    <definedName name="______sel18" localSheetId="1">[3]FINANCIACIÓN!#REF!</definedName>
    <definedName name="______sel18">[3]FINANCIACIÓN!#REF!</definedName>
    <definedName name="______sel22" localSheetId="1">'[3]EVALUACIÓN PRIVADA'!#REF!</definedName>
    <definedName name="______sel22">'[3]EVALUACIÓN PRIVADA'!#REF!</definedName>
    <definedName name="______sel23" localSheetId="1">'[3]EVALUACIÓN SOCIOECONÓMICA'!#REF!</definedName>
    <definedName name="______sel23">'[3]EVALUACIÓN SOCIOECONÓMICA'!#REF!</definedName>
    <definedName name="______sel24" localSheetId="1">'[3]EVALUACIÓN SOCIOECONÓMICA'!#REF!</definedName>
    <definedName name="______sel24">'[3]EVALUACIÓN SOCIOECONÓMICA'!#REF!</definedName>
    <definedName name="______sel31" localSheetId="1">'[3]EVALUACIÓN PRIVADA'!#REF!</definedName>
    <definedName name="______sel31">'[3]EVALUACIÓN PRIVADA'!#REF!</definedName>
    <definedName name="______sel32" localSheetId="1">'[3]EVALUACIÓN PRIVADA'!#REF!</definedName>
    <definedName name="______sel32">'[3]EVALUACIÓN PRIVADA'!#REF!</definedName>
    <definedName name="______sel33" localSheetId="1">'[3]EVALUACIÓN SOCIOECONÓMICA'!#REF!</definedName>
    <definedName name="______sel33">'[3]EVALUACIÓN SOCIOECONÓMICA'!#REF!</definedName>
    <definedName name="______sel34" localSheetId="1">'[3]EVALUACIÓN SOCIOECONÓMICA'!#REF!</definedName>
    <definedName name="______sel34">'[3]EVALUACIÓN SOCIOECONÓMICA'!#REF!</definedName>
    <definedName name="______sel5" localSheetId="1">[3]ALTERNATIVAS!#REF!</definedName>
    <definedName name="______sel5">[3]ALTERNATIVAS!#REF!</definedName>
    <definedName name="______sel6" localSheetId="1">'[3]EVALUACIÓN SOCIOECONÓMICA'!#REF!</definedName>
    <definedName name="______sel6">'[3]EVALUACIÓN SOCIOECONÓMICA'!#REF!</definedName>
    <definedName name="______sel7" localSheetId="1">'[3]EVALUACIÓN SOCIOECONÓMICA'!#REF!</definedName>
    <definedName name="______sel7">'[3]EVALUACIÓN SOCIOECONÓMICA'!#REF!</definedName>
    <definedName name="______sel8" localSheetId="1">'[3]EVALUACIÓN SOCIOECONÓMICA'!#REF!</definedName>
    <definedName name="______sel8">'[3]EVALUACIÓN SOCIOECONÓMICA'!#REF!</definedName>
    <definedName name="______sel9" localSheetId="1">'[3]EVALUACIÓN SOCIOECONÓMICA'!#REF!</definedName>
    <definedName name="______sel9">'[3]EVALUACIÓN SOCIOECONÓMICA'!#REF!</definedName>
    <definedName name="______SRN96" localSheetId="0">#REF!</definedName>
    <definedName name="______SRN96" localSheetId="1">#REF!</definedName>
    <definedName name="______SRN96">#REF!</definedName>
    <definedName name="______SRT11" localSheetId="0" hidden="1">{"Minpmon",#N/A,FALSE,"Monthinput"}</definedName>
    <definedName name="______SRT11" localSheetId="1" hidden="1">{"Minpmon",#N/A,FALSE,"Monthinput"}</definedName>
    <definedName name="______SRT11" hidden="1">{"Minpmon",#N/A,FALSE,"Monthinput"}</definedName>
    <definedName name="______tAB4" localSheetId="0">#REF!</definedName>
    <definedName name="______tAB4" localSheetId="1">#REF!</definedName>
    <definedName name="______tAB4">#REF!</definedName>
    <definedName name="______tot2" localSheetId="0">'[3]EVALUACIÓN PRIVADA'!#REF!</definedName>
    <definedName name="______tot2" localSheetId="1">'[3]EVALUACIÓN PRIVADA'!#REF!</definedName>
    <definedName name="______tot2">'[3]EVALUACIÓN PRIVADA'!#REF!</definedName>
    <definedName name="______tot3" localSheetId="1">'[3]EVALUACIÓN PRIVADA'!#REF!</definedName>
    <definedName name="______tot3">'[3]EVALUACIÓN PRIVADA'!#REF!</definedName>
    <definedName name="______UES96" localSheetId="0">#REF!</definedName>
    <definedName name="______UES96" localSheetId="1">#REF!</definedName>
    <definedName name="______UES96">#REF!</definedName>
    <definedName name="_____abs1" localSheetId="0">#REF!</definedName>
    <definedName name="_____abs1" localSheetId="1">#REF!</definedName>
    <definedName name="_____abs1">#REF!</definedName>
    <definedName name="_____abs2" localSheetId="0">#REF!</definedName>
    <definedName name="_____abs2" localSheetId="1">#REF!</definedName>
    <definedName name="_____abs2">#REF!</definedName>
    <definedName name="_____abs3" localSheetId="0">#REF!</definedName>
    <definedName name="_____abs3" localSheetId="1">#REF!</definedName>
    <definedName name="_____abs3">#REF!</definedName>
    <definedName name="_____aen1" localSheetId="0">#REF!</definedName>
    <definedName name="_____aen1" localSheetId="1">#REF!</definedName>
    <definedName name="_____aen1">#REF!</definedName>
    <definedName name="_____aen2" localSheetId="0">#REF!</definedName>
    <definedName name="_____aen2" localSheetId="1">#REF!</definedName>
    <definedName name="_____aen2">#REF!</definedName>
    <definedName name="_____bem98" localSheetId="1">[6]Programa!#REF!</definedName>
    <definedName name="_____bem98">[6]Programa!#REF!</definedName>
    <definedName name="_____BOP1" localSheetId="0">#REF!</definedName>
    <definedName name="_____BOP1" localSheetId="1">#REF!</definedName>
    <definedName name="_____BOP1">#REF!</definedName>
    <definedName name="_____BOP2" localSheetId="0">#REF!</definedName>
    <definedName name="_____BOP2" localSheetId="1">#REF!</definedName>
    <definedName name="_____BOP2">#REF!</definedName>
    <definedName name="_____cap2" localSheetId="1">'[3]EVALUACIÓN PRIVADA'!#REF!</definedName>
    <definedName name="_____cap2">'[3]EVALUACIÓN PRIVADA'!#REF!</definedName>
    <definedName name="_____cap3" localSheetId="1">'[3]EVALUACIÓN PRIVADA'!#REF!</definedName>
    <definedName name="_____cap3">'[3]EVALUACIÓN PRIVADA'!#REF!</definedName>
    <definedName name="_____cas2" localSheetId="1">'[3]EVALUACIÓN SOCIOECONÓMICA'!#REF!</definedName>
    <definedName name="_____cas2">'[3]EVALUACIÓN SOCIOECONÓMICA'!#REF!</definedName>
    <definedName name="_____cas3" localSheetId="1">'[3]EVALUACIÓN SOCIOECONÓMICA'!#REF!</definedName>
    <definedName name="_____cas3">'[3]EVALUACIÓN SOCIOECONÓMICA'!#REF!</definedName>
    <definedName name="_____CEL96" localSheetId="0">#REF!</definedName>
    <definedName name="_____CEL96" localSheetId="1">#REF!</definedName>
    <definedName name="_____CEL96">#REF!</definedName>
    <definedName name="_____cud21" localSheetId="0">#REF!</definedName>
    <definedName name="_____cud21" localSheetId="1">#REF!</definedName>
    <definedName name="_____cud21">#REF!</definedName>
    <definedName name="_____dcc2000" localSheetId="0">#REF!</definedName>
    <definedName name="_____dcc2000" localSheetId="1">#REF!</definedName>
    <definedName name="_____dcc2000">#REF!</definedName>
    <definedName name="_____dcc2001" localSheetId="0">#REF!</definedName>
    <definedName name="_____dcc2001" localSheetId="1">#REF!</definedName>
    <definedName name="_____dcc2001">#REF!</definedName>
    <definedName name="_____dcc2002" localSheetId="0">#REF!</definedName>
    <definedName name="_____dcc2002" localSheetId="1">#REF!</definedName>
    <definedName name="_____dcc2002">#REF!</definedName>
    <definedName name="_____dcc2003" localSheetId="0">#REF!</definedName>
    <definedName name="_____dcc2003" localSheetId="1">#REF!</definedName>
    <definedName name="_____dcc2003">#REF!</definedName>
    <definedName name="_____dcc98" localSheetId="1">[6]Programa!#REF!</definedName>
    <definedName name="_____dcc98">[6]Programa!#REF!</definedName>
    <definedName name="_____dcc99" localSheetId="0">#REF!</definedName>
    <definedName name="_____dcc99" localSheetId="1">#REF!</definedName>
    <definedName name="_____dcc99">#REF!</definedName>
    <definedName name="_____DES2" localSheetId="0">'[3]EVALUACIÓN PRIVADA'!#REF!</definedName>
    <definedName name="_____DES2" localSheetId="1">'[3]EVALUACIÓN PRIVADA'!#REF!</definedName>
    <definedName name="_____DES2">'[3]EVALUACIÓN PRIVADA'!#REF!</definedName>
    <definedName name="_____DES3" localSheetId="1">'[3]EVALUACIÓN PRIVADA'!#REF!</definedName>
    <definedName name="_____DES3">'[3]EVALUACIÓN PRIVADA'!#REF!</definedName>
    <definedName name="_____dic96" localSheetId="0">#REF!</definedName>
    <definedName name="_____dic96" localSheetId="1">#REF!</definedName>
    <definedName name="_____dic96">#REF!</definedName>
    <definedName name="_____emi2000" localSheetId="0">#REF!</definedName>
    <definedName name="_____emi2000" localSheetId="1">#REF!</definedName>
    <definedName name="_____emi2000">#REF!</definedName>
    <definedName name="_____emi2001" localSheetId="0">#REF!</definedName>
    <definedName name="_____emi2001" localSheetId="1">#REF!</definedName>
    <definedName name="_____emi2001">#REF!</definedName>
    <definedName name="_____emi2002" localSheetId="0">#REF!</definedName>
    <definedName name="_____emi2002" localSheetId="1">#REF!</definedName>
    <definedName name="_____emi2002">#REF!</definedName>
    <definedName name="_____emi2003" localSheetId="0">#REF!</definedName>
    <definedName name="_____emi2003" localSheetId="1">#REF!</definedName>
    <definedName name="_____emi2003">#REF!</definedName>
    <definedName name="_____emi98" localSheetId="0">#REF!</definedName>
    <definedName name="_____emi98" localSheetId="1">#REF!</definedName>
    <definedName name="_____emi98">#REF!</definedName>
    <definedName name="_____emi99" localSheetId="0">#REF!</definedName>
    <definedName name="_____emi99" localSheetId="1">#REF!</definedName>
    <definedName name="_____emi99">#REF!</definedName>
    <definedName name="_____FIS96" localSheetId="0">#REF!</definedName>
    <definedName name="_____FIS96" localSheetId="1">#REF!</definedName>
    <definedName name="_____FIS96">#REF!</definedName>
    <definedName name="_____Ind12" localSheetId="1">'[3]ANÁLISIS DE SENSIBILIDAD'!#REF!</definedName>
    <definedName name="_____Ind12">'[3]ANÁLISIS DE SENSIBILIDAD'!#REF!</definedName>
    <definedName name="_____Ind17" localSheetId="1">'[3]ANÁLISIS DE SENSIBILIDAD'!#REF!</definedName>
    <definedName name="_____Ind17">'[3]ANÁLISIS DE SENSIBILIDAD'!#REF!</definedName>
    <definedName name="_____Ind18" localSheetId="1">'[3]ANÁLISIS DE SENSIBILIDAD'!#REF!</definedName>
    <definedName name="_____Ind18">'[3]ANÁLISIS DE SENSIBILIDAD'!#REF!</definedName>
    <definedName name="_____Ind22" localSheetId="1">'[3]ANÁLISIS DE SENSIBILIDAD'!#REF!</definedName>
    <definedName name="_____Ind22">'[3]ANÁLISIS DE SENSIBILIDAD'!#REF!</definedName>
    <definedName name="_____Ind27" localSheetId="1">'[3]ANÁLISIS DE SENSIBILIDAD'!#REF!</definedName>
    <definedName name="_____Ind27">'[3]ANÁLISIS DE SENSIBILIDAD'!#REF!</definedName>
    <definedName name="_____Ind28" localSheetId="1">'[3]ANÁLISIS DE SENSIBILIDAD'!#REF!</definedName>
    <definedName name="_____Ind28">'[3]ANÁLISIS DE SENSIBILIDAD'!#REF!</definedName>
    <definedName name="_____Ind32" localSheetId="1">'[3]ANÁLISIS DE SENSIBILIDAD'!#REF!</definedName>
    <definedName name="_____Ind32">'[3]ANÁLISIS DE SENSIBILIDAD'!#REF!</definedName>
    <definedName name="_____Ind41" localSheetId="1">[3]INDICADORES!#REF!</definedName>
    <definedName name="_____Ind41">[3]INDICADORES!#REF!</definedName>
    <definedName name="_____Ind42" localSheetId="1">[3]INDICADORES!#REF!</definedName>
    <definedName name="_____Ind42">[3]INDICADORES!#REF!</definedName>
    <definedName name="_____Ind43" localSheetId="1">[3]INDICADORES!#REF!</definedName>
    <definedName name="_____Ind43">[3]INDICADORES!#REF!</definedName>
    <definedName name="_____INE1" localSheetId="0">#REF!</definedName>
    <definedName name="_____INE1" localSheetId="1">#REF!</definedName>
    <definedName name="_____INE1">#REF!</definedName>
    <definedName name="_____ipc2000" localSheetId="0">#REF!</definedName>
    <definedName name="_____ipc2000" localSheetId="1">#REF!</definedName>
    <definedName name="_____ipc2000">#REF!</definedName>
    <definedName name="_____ipc2001" localSheetId="0">#REF!</definedName>
    <definedName name="_____ipc2001" localSheetId="1">#REF!</definedName>
    <definedName name="_____ipc2001">#REF!</definedName>
    <definedName name="_____ipc2002" localSheetId="0">#REF!</definedName>
    <definedName name="_____ipc2002" localSheetId="1">#REF!</definedName>
    <definedName name="_____ipc2002">#REF!</definedName>
    <definedName name="_____ipc2003" localSheetId="0">#REF!</definedName>
    <definedName name="_____ipc2003" localSheetId="1">#REF!</definedName>
    <definedName name="_____ipc2003">#REF!</definedName>
    <definedName name="_____ipc98" localSheetId="0">#REF!</definedName>
    <definedName name="_____ipc98" localSheetId="1">#REF!</definedName>
    <definedName name="_____ipc98">#REF!</definedName>
    <definedName name="_____ipc99" localSheetId="0">#REF!</definedName>
    <definedName name="_____ipc99" localSheetId="1">#REF!</definedName>
    <definedName name="_____ipc99">#REF!</definedName>
    <definedName name="_____me98" localSheetId="1">[6]Programa!#REF!</definedName>
    <definedName name="_____me98">[6]Programa!#REF!</definedName>
    <definedName name="_____mk14" localSheetId="1">[7]NFPEntps!#REF!</definedName>
    <definedName name="_____mk14">[7]NFPEntps!#REF!</definedName>
    <definedName name="_____npp2000" localSheetId="0">#REF!</definedName>
    <definedName name="_____npp2000" localSheetId="1">#REF!</definedName>
    <definedName name="_____npp2000">#REF!</definedName>
    <definedName name="_____npp2001" localSheetId="0">#REF!</definedName>
    <definedName name="_____npp2001" localSheetId="1">#REF!</definedName>
    <definedName name="_____npp2001">#REF!</definedName>
    <definedName name="_____npp2002" localSheetId="0">#REF!</definedName>
    <definedName name="_____npp2002" localSheetId="1">#REF!</definedName>
    <definedName name="_____npp2002">#REF!</definedName>
    <definedName name="_____npp2003" localSheetId="0">#REF!</definedName>
    <definedName name="_____npp2003" localSheetId="1">#REF!</definedName>
    <definedName name="_____npp2003">#REF!</definedName>
    <definedName name="_____npp98" localSheetId="0">#REF!</definedName>
    <definedName name="_____npp98" localSheetId="1">#REF!</definedName>
    <definedName name="_____npp98">#REF!</definedName>
    <definedName name="_____npp99" localSheetId="0">#REF!</definedName>
    <definedName name="_____npp99" localSheetId="1">#REF!</definedName>
    <definedName name="_____npp99">#REF!</definedName>
    <definedName name="_____OUT1" localSheetId="0">#REF!</definedName>
    <definedName name="_____OUT1" localSheetId="1">#REF!</definedName>
    <definedName name="_____OUT1">#REF!</definedName>
    <definedName name="_____OUT2" localSheetId="1">'[5]Serv&amp;Trans'!#REF!</definedName>
    <definedName name="_____OUT2">'[5]Serv&amp;Trans'!#REF!</definedName>
    <definedName name="_____OUT3" localSheetId="0">#REF!</definedName>
    <definedName name="_____OUT3" localSheetId="1">#REF!</definedName>
    <definedName name="_____OUT3">#REF!</definedName>
    <definedName name="_____OUT4" localSheetId="0">#REF!</definedName>
    <definedName name="_____OUT4" localSheetId="1">#REF!</definedName>
    <definedName name="_____OUT4">#REF!</definedName>
    <definedName name="_____OUT5" localSheetId="0">#REF!</definedName>
    <definedName name="_____OUT5" localSheetId="1">#REF!</definedName>
    <definedName name="_____OUT5">#REF!</definedName>
    <definedName name="_____OUT6" localSheetId="0">#REF!</definedName>
    <definedName name="_____OUT6" localSheetId="1">#REF!</definedName>
    <definedName name="_____OUT6">#REF!</definedName>
    <definedName name="_____OUT7" localSheetId="0">#REF!</definedName>
    <definedName name="_____OUT7" localSheetId="1">#REF!</definedName>
    <definedName name="_____OUT7">#REF!</definedName>
    <definedName name="_____pib2000" localSheetId="0">#REF!</definedName>
    <definedName name="_____pib2000" localSheetId="1">#REF!</definedName>
    <definedName name="_____pib2000">#REF!</definedName>
    <definedName name="_____pib2001" localSheetId="0">#REF!</definedName>
    <definedName name="_____pib2001" localSheetId="1">#REF!</definedName>
    <definedName name="_____pib2001">#REF!</definedName>
    <definedName name="_____pib2002" localSheetId="0">#REF!</definedName>
    <definedName name="_____pib2002" localSheetId="1">#REF!</definedName>
    <definedName name="_____pib2002">#REF!</definedName>
    <definedName name="_____pib2003" localSheetId="0">#REF!</definedName>
    <definedName name="_____pib2003" localSheetId="1">#REF!</definedName>
    <definedName name="_____pib2003">#REF!</definedName>
    <definedName name="_____pib98" localSheetId="1">[6]Programa!#REF!</definedName>
    <definedName name="_____pib98">[6]Programa!#REF!</definedName>
    <definedName name="_____pib99" localSheetId="0">#REF!</definedName>
    <definedName name="_____pib99" localSheetId="1">#REF!</definedName>
    <definedName name="_____pib99">#REF!</definedName>
    <definedName name="_____POR96" localSheetId="0">#REF!</definedName>
    <definedName name="_____POR96" localSheetId="1">#REF!</definedName>
    <definedName name="_____POR96">#REF!</definedName>
    <definedName name="_____PRN96" localSheetId="0">#REF!</definedName>
    <definedName name="_____PRN96" localSheetId="1">#REF!</definedName>
    <definedName name="_____PRN96">#REF!</definedName>
    <definedName name="_____sel10" localSheetId="1">'[3]EVALUACIÓN SOCIOECONÓMICA'!#REF!</definedName>
    <definedName name="_____sel10">'[3]EVALUACIÓN SOCIOECONÓMICA'!#REF!</definedName>
    <definedName name="_____sel11" localSheetId="1">'[3]EVALUACIÓN SOCIOECONÓMICA'!#REF!</definedName>
    <definedName name="_____sel11">'[3]EVALUACIÓN SOCIOECONÓMICA'!#REF!</definedName>
    <definedName name="_____sel12" localSheetId="1">'[3]EVALUACIÓN PRIVADA'!#REF!</definedName>
    <definedName name="_____sel12">'[3]EVALUACIÓN PRIVADA'!#REF!</definedName>
    <definedName name="_____sel13" localSheetId="1">'[3]EVALUACIÓN PRIVADA'!#REF!</definedName>
    <definedName name="_____sel13">'[3]EVALUACIÓN PRIVADA'!#REF!</definedName>
    <definedName name="_____sel14" localSheetId="1">'[3]EVALUACIÓN PRIVADA'!#REF!</definedName>
    <definedName name="_____sel14">'[3]EVALUACIÓN PRIVADA'!#REF!</definedName>
    <definedName name="_____sel16" localSheetId="1">'[3]EVALUACIÓN PRIVADA'!#REF!</definedName>
    <definedName name="_____sel16">'[3]EVALUACIÓN PRIVADA'!#REF!</definedName>
    <definedName name="_____sel18" localSheetId="1">[3]FINANCIACIÓN!#REF!</definedName>
    <definedName name="_____sel18">[3]FINANCIACIÓN!#REF!</definedName>
    <definedName name="_____sel22" localSheetId="1">'[3]EVALUACIÓN PRIVADA'!#REF!</definedName>
    <definedName name="_____sel22">'[3]EVALUACIÓN PRIVADA'!#REF!</definedName>
    <definedName name="_____sel23" localSheetId="1">'[3]EVALUACIÓN SOCIOECONÓMICA'!#REF!</definedName>
    <definedName name="_____sel23">'[3]EVALUACIÓN SOCIOECONÓMICA'!#REF!</definedName>
    <definedName name="_____sel24" localSheetId="1">'[3]EVALUACIÓN SOCIOECONÓMICA'!#REF!</definedName>
    <definedName name="_____sel24">'[3]EVALUACIÓN SOCIOECONÓMICA'!#REF!</definedName>
    <definedName name="_____sel31" localSheetId="1">'[3]EVALUACIÓN PRIVADA'!#REF!</definedName>
    <definedName name="_____sel31">'[3]EVALUACIÓN PRIVADA'!#REF!</definedName>
    <definedName name="_____sel32" localSheetId="1">'[3]EVALUACIÓN PRIVADA'!#REF!</definedName>
    <definedName name="_____sel32">'[3]EVALUACIÓN PRIVADA'!#REF!</definedName>
    <definedName name="_____sel33" localSheetId="1">'[3]EVALUACIÓN SOCIOECONÓMICA'!#REF!</definedName>
    <definedName name="_____sel33">'[3]EVALUACIÓN SOCIOECONÓMICA'!#REF!</definedName>
    <definedName name="_____sel34" localSheetId="1">'[3]EVALUACIÓN SOCIOECONÓMICA'!#REF!</definedName>
    <definedName name="_____sel34">'[3]EVALUACIÓN SOCIOECONÓMICA'!#REF!</definedName>
    <definedName name="_____sel5" localSheetId="1">[3]ALTERNATIVAS!#REF!</definedName>
    <definedName name="_____sel5">[3]ALTERNATIVAS!#REF!</definedName>
    <definedName name="_____sel6" localSheetId="1">'[3]EVALUACIÓN SOCIOECONÓMICA'!#REF!</definedName>
    <definedName name="_____sel6">'[3]EVALUACIÓN SOCIOECONÓMICA'!#REF!</definedName>
    <definedName name="_____sel7" localSheetId="1">'[3]EVALUACIÓN SOCIOECONÓMICA'!#REF!</definedName>
    <definedName name="_____sel7">'[3]EVALUACIÓN SOCIOECONÓMICA'!#REF!</definedName>
    <definedName name="_____sel8" localSheetId="1">'[3]EVALUACIÓN SOCIOECONÓMICA'!#REF!</definedName>
    <definedName name="_____sel8">'[3]EVALUACIÓN SOCIOECONÓMICA'!#REF!</definedName>
    <definedName name="_____sel9" localSheetId="1">'[3]EVALUACIÓN SOCIOECONÓMICA'!#REF!</definedName>
    <definedName name="_____sel9">'[3]EVALUACIÓN SOCIOECONÓMICA'!#REF!</definedName>
    <definedName name="_____SRN96" localSheetId="0">#REF!</definedName>
    <definedName name="_____SRN96" localSheetId="1">#REF!</definedName>
    <definedName name="_____SRN96">#REF!</definedName>
    <definedName name="_____SRT11" localSheetId="0" hidden="1">{"Minpmon",#N/A,FALSE,"Monthinput"}</definedName>
    <definedName name="_____SRT11" localSheetId="1" hidden="1">{"Minpmon",#N/A,FALSE,"Monthinput"}</definedName>
    <definedName name="_____SRT11" hidden="1">{"Minpmon",#N/A,FALSE,"Monthinput"}</definedName>
    <definedName name="_____tAB4" localSheetId="0">#REF!</definedName>
    <definedName name="_____tAB4" localSheetId="1">#REF!</definedName>
    <definedName name="_____tAB4">#REF!</definedName>
    <definedName name="_____tot2" localSheetId="0">'[3]EVALUACIÓN PRIVADA'!#REF!</definedName>
    <definedName name="_____tot2" localSheetId="1">'[3]EVALUACIÓN PRIVADA'!#REF!</definedName>
    <definedName name="_____tot2">'[3]EVALUACIÓN PRIVADA'!#REF!</definedName>
    <definedName name="_____tot3" localSheetId="1">'[3]EVALUACIÓN PRIVADA'!#REF!</definedName>
    <definedName name="_____tot3">'[3]EVALUACIÓN PRIVADA'!#REF!</definedName>
    <definedName name="_____UES96" localSheetId="0">#REF!</definedName>
    <definedName name="_____UES96" localSheetId="1">#REF!</definedName>
    <definedName name="_____UES96">#REF!</definedName>
    <definedName name="____abs1" localSheetId="0">#REF!</definedName>
    <definedName name="____abs1" localSheetId="1">#REF!</definedName>
    <definedName name="____abs1">#REF!</definedName>
    <definedName name="____abs2" localSheetId="0">#REF!</definedName>
    <definedName name="____abs2" localSheetId="1">#REF!</definedName>
    <definedName name="____abs2">#REF!</definedName>
    <definedName name="____abs3" localSheetId="0">#REF!</definedName>
    <definedName name="____abs3" localSheetId="1">#REF!</definedName>
    <definedName name="____abs3">#REF!</definedName>
    <definedName name="____aen1" localSheetId="0">#REF!</definedName>
    <definedName name="____aen1" localSheetId="1">#REF!</definedName>
    <definedName name="____aen1">#REF!</definedName>
    <definedName name="____aen2" localSheetId="0">#REF!</definedName>
    <definedName name="____aen2" localSheetId="1">#REF!</definedName>
    <definedName name="____aen2">#REF!</definedName>
    <definedName name="____bem98" localSheetId="1">[6]Programa!#REF!</definedName>
    <definedName name="____bem98">[6]Programa!#REF!</definedName>
    <definedName name="____BOP1" localSheetId="0">#REF!</definedName>
    <definedName name="____BOP1" localSheetId="1">#REF!</definedName>
    <definedName name="____BOP1">#REF!</definedName>
    <definedName name="____BOP2" localSheetId="0">#REF!</definedName>
    <definedName name="____BOP2" localSheetId="1">#REF!</definedName>
    <definedName name="____BOP2">#REF!</definedName>
    <definedName name="____cap2" localSheetId="1">'[3]EVALUACIÓN PRIVADA'!#REF!</definedName>
    <definedName name="____cap2">'[3]EVALUACIÓN PRIVADA'!#REF!</definedName>
    <definedName name="____cap3" localSheetId="1">'[3]EVALUACIÓN PRIVADA'!#REF!</definedName>
    <definedName name="____cap3">'[3]EVALUACIÓN PRIVADA'!#REF!</definedName>
    <definedName name="____cas2" localSheetId="1">'[3]EVALUACIÓN SOCIOECONÓMICA'!#REF!</definedName>
    <definedName name="____cas2">'[3]EVALUACIÓN SOCIOECONÓMICA'!#REF!</definedName>
    <definedName name="____cas3" localSheetId="1">'[3]EVALUACIÓN SOCIOECONÓMICA'!#REF!</definedName>
    <definedName name="____cas3">'[3]EVALUACIÓN SOCIOECONÓMICA'!#REF!</definedName>
    <definedName name="____CEL96" localSheetId="0">#REF!</definedName>
    <definedName name="____CEL96" localSheetId="1">#REF!</definedName>
    <definedName name="____CEL96">#REF!</definedName>
    <definedName name="____cud21" localSheetId="0">#REF!</definedName>
    <definedName name="____cud21" localSheetId="1">#REF!</definedName>
    <definedName name="____cud21">#REF!</definedName>
    <definedName name="____dcc2000" localSheetId="0">#REF!</definedName>
    <definedName name="____dcc2000" localSheetId="1">#REF!</definedName>
    <definedName name="____dcc2000">#REF!</definedName>
    <definedName name="____dcc2001" localSheetId="0">#REF!</definedName>
    <definedName name="____dcc2001" localSheetId="1">#REF!</definedName>
    <definedName name="____dcc2001">#REF!</definedName>
    <definedName name="____dcc2002" localSheetId="0">#REF!</definedName>
    <definedName name="____dcc2002" localSheetId="1">#REF!</definedName>
    <definedName name="____dcc2002">#REF!</definedName>
    <definedName name="____dcc2003" localSheetId="0">#REF!</definedName>
    <definedName name="____dcc2003" localSheetId="1">#REF!</definedName>
    <definedName name="____dcc2003">#REF!</definedName>
    <definedName name="____dcc98" localSheetId="1">[6]Programa!#REF!</definedName>
    <definedName name="____dcc98">[6]Programa!#REF!</definedName>
    <definedName name="____dcc99" localSheetId="0">#REF!</definedName>
    <definedName name="____dcc99" localSheetId="1">#REF!</definedName>
    <definedName name="____dcc99">#REF!</definedName>
    <definedName name="____DES2" localSheetId="0">'[3]EVALUACIÓN PRIVADA'!#REF!</definedName>
    <definedName name="____DES2" localSheetId="1">'[3]EVALUACIÓN PRIVADA'!#REF!</definedName>
    <definedName name="____DES2">'[3]EVALUACIÓN PRIVADA'!#REF!</definedName>
    <definedName name="____DES3" localSheetId="1">'[3]EVALUACIÓN PRIVADA'!#REF!</definedName>
    <definedName name="____DES3">'[3]EVALUACIÓN PRIVADA'!#REF!</definedName>
    <definedName name="____dic96" localSheetId="0">#REF!</definedName>
    <definedName name="____dic96" localSheetId="1">#REF!</definedName>
    <definedName name="____dic96">#REF!</definedName>
    <definedName name="____emi2000" localSheetId="0">#REF!</definedName>
    <definedName name="____emi2000" localSheetId="1">#REF!</definedName>
    <definedName name="____emi2000">#REF!</definedName>
    <definedName name="____emi2001" localSheetId="0">#REF!</definedName>
    <definedName name="____emi2001" localSheetId="1">#REF!</definedName>
    <definedName name="____emi2001">#REF!</definedName>
    <definedName name="____emi2002" localSheetId="0">#REF!</definedName>
    <definedName name="____emi2002" localSheetId="1">#REF!</definedName>
    <definedName name="____emi2002">#REF!</definedName>
    <definedName name="____emi2003" localSheetId="0">#REF!</definedName>
    <definedName name="____emi2003" localSheetId="1">#REF!</definedName>
    <definedName name="____emi2003">#REF!</definedName>
    <definedName name="____emi98" localSheetId="0">#REF!</definedName>
    <definedName name="____emi98" localSheetId="1">#REF!</definedName>
    <definedName name="____emi98">#REF!</definedName>
    <definedName name="____emi99" localSheetId="0">#REF!</definedName>
    <definedName name="____emi99" localSheetId="1">#REF!</definedName>
    <definedName name="____emi99">#REF!</definedName>
    <definedName name="____FIS96" localSheetId="0">#REF!</definedName>
    <definedName name="____FIS96" localSheetId="1">#REF!</definedName>
    <definedName name="____FIS96">#REF!</definedName>
    <definedName name="____Ind12" localSheetId="1">'[3]ANÁLISIS DE SENSIBILIDAD'!#REF!</definedName>
    <definedName name="____Ind12">'[3]ANÁLISIS DE SENSIBILIDAD'!#REF!</definedName>
    <definedName name="____Ind17" localSheetId="1">'[3]ANÁLISIS DE SENSIBILIDAD'!#REF!</definedName>
    <definedName name="____Ind17">'[3]ANÁLISIS DE SENSIBILIDAD'!#REF!</definedName>
    <definedName name="____Ind18" localSheetId="1">'[3]ANÁLISIS DE SENSIBILIDAD'!#REF!</definedName>
    <definedName name="____Ind18">'[3]ANÁLISIS DE SENSIBILIDAD'!#REF!</definedName>
    <definedName name="____Ind22" localSheetId="1">'[3]ANÁLISIS DE SENSIBILIDAD'!#REF!</definedName>
    <definedName name="____Ind22">'[3]ANÁLISIS DE SENSIBILIDAD'!#REF!</definedName>
    <definedName name="____Ind27" localSheetId="1">'[3]ANÁLISIS DE SENSIBILIDAD'!#REF!</definedName>
    <definedName name="____Ind27">'[3]ANÁLISIS DE SENSIBILIDAD'!#REF!</definedName>
    <definedName name="____Ind28" localSheetId="1">'[3]ANÁLISIS DE SENSIBILIDAD'!#REF!</definedName>
    <definedName name="____Ind28">'[3]ANÁLISIS DE SENSIBILIDAD'!#REF!</definedName>
    <definedName name="____Ind32" localSheetId="1">'[3]ANÁLISIS DE SENSIBILIDAD'!#REF!</definedName>
    <definedName name="____Ind32">'[3]ANÁLISIS DE SENSIBILIDAD'!#REF!</definedName>
    <definedName name="____Ind41" localSheetId="1">[3]INDICADORES!#REF!</definedName>
    <definedName name="____Ind41">[3]INDICADORES!#REF!</definedName>
    <definedName name="____Ind42" localSheetId="1">[3]INDICADORES!#REF!</definedName>
    <definedName name="____Ind42">[3]INDICADORES!#REF!</definedName>
    <definedName name="____Ind43" localSheetId="1">[3]INDICADORES!#REF!</definedName>
    <definedName name="____Ind43">[3]INDICADORES!#REF!</definedName>
    <definedName name="____INE1" localSheetId="0">#REF!</definedName>
    <definedName name="____INE1" localSheetId="1">#REF!</definedName>
    <definedName name="____INE1">#REF!</definedName>
    <definedName name="____ipc2000" localSheetId="0">#REF!</definedName>
    <definedName name="____ipc2000" localSheetId="1">#REF!</definedName>
    <definedName name="____ipc2000">#REF!</definedName>
    <definedName name="____ipc2001" localSheetId="0">#REF!</definedName>
    <definedName name="____ipc2001" localSheetId="1">#REF!</definedName>
    <definedName name="____ipc2001">#REF!</definedName>
    <definedName name="____ipc2002" localSheetId="0">#REF!</definedName>
    <definedName name="____ipc2002" localSheetId="1">#REF!</definedName>
    <definedName name="____ipc2002">#REF!</definedName>
    <definedName name="____ipc2003" localSheetId="0">#REF!</definedName>
    <definedName name="____ipc2003" localSheetId="1">#REF!</definedName>
    <definedName name="____ipc2003">#REF!</definedName>
    <definedName name="____ipc98" localSheetId="0">#REF!</definedName>
    <definedName name="____ipc98" localSheetId="1">#REF!</definedName>
    <definedName name="____ipc98">#REF!</definedName>
    <definedName name="____ipc99" localSheetId="0">#REF!</definedName>
    <definedName name="____ipc99" localSheetId="1">#REF!</definedName>
    <definedName name="____ipc99">#REF!</definedName>
    <definedName name="____me98" localSheetId="1">[6]Programa!#REF!</definedName>
    <definedName name="____me98">[6]Programa!#REF!</definedName>
    <definedName name="____mk14" localSheetId="1">[7]NFPEntps!#REF!</definedName>
    <definedName name="____mk14">[7]NFPEntps!#REF!</definedName>
    <definedName name="____npp2000" localSheetId="0">#REF!</definedName>
    <definedName name="____npp2000" localSheetId="1">#REF!</definedName>
    <definedName name="____npp2000">#REF!</definedName>
    <definedName name="____npp2001" localSheetId="0">#REF!</definedName>
    <definedName name="____npp2001" localSheetId="1">#REF!</definedName>
    <definedName name="____npp2001">#REF!</definedName>
    <definedName name="____npp2002" localSheetId="0">#REF!</definedName>
    <definedName name="____npp2002" localSheetId="1">#REF!</definedName>
    <definedName name="____npp2002">#REF!</definedName>
    <definedName name="____npp2003" localSheetId="0">#REF!</definedName>
    <definedName name="____npp2003" localSheetId="1">#REF!</definedName>
    <definedName name="____npp2003">#REF!</definedName>
    <definedName name="____npp98" localSheetId="0">#REF!</definedName>
    <definedName name="____npp98" localSheetId="1">#REF!</definedName>
    <definedName name="____npp98">#REF!</definedName>
    <definedName name="____npp99" localSheetId="0">#REF!</definedName>
    <definedName name="____npp99" localSheetId="1">#REF!</definedName>
    <definedName name="____npp99">#REF!</definedName>
    <definedName name="____OUT1" localSheetId="0">#REF!</definedName>
    <definedName name="____OUT1" localSheetId="1">#REF!</definedName>
    <definedName name="____OUT1">#REF!</definedName>
    <definedName name="____OUT2" localSheetId="1">'[5]Serv&amp;Trans'!#REF!</definedName>
    <definedName name="____OUT2">'[5]Serv&amp;Trans'!#REF!</definedName>
    <definedName name="____OUT3" localSheetId="0">#REF!</definedName>
    <definedName name="____OUT3" localSheetId="1">#REF!</definedName>
    <definedName name="____OUT3">#REF!</definedName>
    <definedName name="____OUT4" localSheetId="0">#REF!</definedName>
    <definedName name="____OUT4" localSheetId="1">#REF!</definedName>
    <definedName name="____OUT4">#REF!</definedName>
    <definedName name="____OUT5" localSheetId="0">#REF!</definedName>
    <definedName name="____OUT5" localSheetId="1">#REF!</definedName>
    <definedName name="____OUT5">#REF!</definedName>
    <definedName name="____OUT6" localSheetId="0">#REF!</definedName>
    <definedName name="____OUT6" localSheetId="1">#REF!</definedName>
    <definedName name="____OUT6">#REF!</definedName>
    <definedName name="____OUT7" localSheetId="0">#REF!</definedName>
    <definedName name="____OUT7" localSheetId="1">#REF!</definedName>
    <definedName name="____OUT7">#REF!</definedName>
    <definedName name="____pib2000" localSheetId="0">#REF!</definedName>
    <definedName name="____pib2000" localSheetId="1">#REF!</definedName>
    <definedName name="____pib2000">#REF!</definedName>
    <definedName name="____pib2001" localSheetId="0">#REF!</definedName>
    <definedName name="____pib2001" localSheetId="1">#REF!</definedName>
    <definedName name="____pib2001">#REF!</definedName>
    <definedName name="____pib2002" localSheetId="0">#REF!</definedName>
    <definedName name="____pib2002" localSheetId="1">#REF!</definedName>
    <definedName name="____pib2002">#REF!</definedName>
    <definedName name="____pib2003" localSheetId="0">#REF!</definedName>
    <definedName name="____pib2003" localSheetId="1">#REF!</definedName>
    <definedName name="____pib2003">#REF!</definedName>
    <definedName name="____pib98" localSheetId="1">[6]Programa!#REF!</definedName>
    <definedName name="____pib98">[6]Programa!#REF!</definedName>
    <definedName name="____pib99" localSheetId="0">#REF!</definedName>
    <definedName name="____pib99" localSheetId="1">#REF!</definedName>
    <definedName name="____pib99">#REF!</definedName>
    <definedName name="____POR96" localSheetId="0">#REF!</definedName>
    <definedName name="____POR96" localSheetId="1">#REF!</definedName>
    <definedName name="____POR96">#REF!</definedName>
    <definedName name="____PRN96" localSheetId="0">#REF!</definedName>
    <definedName name="____PRN96" localSheetId="1">#REF!</definedName>
    <definedName name="____PRN96">#REF!</definedName>
    <definedName name="____sel10" localSheetId="1">'[3]EVALUACIÓN SOCIOECONÓMICA'!#REF!</definedName>
    <definedName name="____sel10">'[3]EVALUACIÓN SOCIOECONÓMICA'!#REF!</definedName>
    <definedName name="____sel11" localSheetId="1">'[3]EVALUACIÓN SOCIOECONÓMICA'!#REF!</definedName>
    <definedName name="____sel11">'[3]EVALUACIÓN SOCIOECONÓMICA'!#REF!</definedName>
    <definedName name="____sel12" localSheetId="1">'[3]EVALUACIÓN PRIVADA'!#REF!</definedName>
    <definedName name="____sel12">'[3]EVALUACIÓN PRIVADA'!#REF!</definedName>
    <definedName name="____sel13" localSheetId="1">'[3]EVALUACIÓN PRIVADA'!#REF!</definedName>
    <definedName name="____sel13">'[3]EVALUACIÓN PRIVADA'!#REF!</definedName>
    <definedName name="____sel14" localSheetId="1">'[3]EVALUACIÓN PRIVADA'!#REF!</definedName>
    <definedName name="____sel14">'[3]EVALUACIÓN PRIVADA'!#REF!</definedName>
    <definedName name="____sel16" localSheetId="1">'[3]EVALUACIÓN PRIVADA'!#REF!</definedName>
    <definedName name="____sel16">'[3]EVALUACIÓN PRIVADA'!#REF!</definedName>
    <definedName name="____sel18" localSheetId="1">[3]FINANCIACIÓN!#REF!</definedName>
    <definedName name="____sel18">[3]FINANCIACIÓN!#REF!</definedName>
    <definedName name="____sel22" localSheetId="1">'[3]EVALUACIÓN PRIVADA'!#REF!</definedName>
    <definedName name="____sel22">'[3]EVALUACIÓN PRIVADA'!#REF!</definedName>
    <definedName name="____sel23" localSheetId="1">'[3]EVALUACIÓN SOCIOECONÓMICA'!#REF!</definedName>
    <definedName name="____sel23">'[3]EVALUACIÓN SOCIOECONÓMICA'!#REF!</definedName>
    <definedName name="____sel24" localSheetId="1">'[3]EVALUACIÓN SOCIOECONÓMICA'!#REF!</definedName>
    <definedName name="____sel24">'[3]EVALUACIÓN SOCIOECONÓMICA'!#REF!</definedName>
    <definedName name="____sel31" localSheetId="1">'[3]EVALUACIÓN PRIVADA'!#REF!</definedName>
    <definedName name="____sel31">'[3]EVALUACIÓN PRIVADA'!#REF!</definedName>
    <definedName name="____sel32" localSheetId="1">'[3]EVALUACIÓN PRIVADA'!#REF!</definedName>
    <definedName name="____sel32">'[3]EVALUACIÓN PRIVADA'!#REF!</definedName>
    <definedName name="____sel33" localSheetId="1">'[3]EVALUACIÓN SOCIOECONÓMICA'!#REF!</definedName>
    <definedName name="____sel33">'[3]EVALUACIÓN SOCIOECONÓMICA'!#REF!</definedName>
    <definedName name="____sel34" localSheetId="1">'[3]EVALUACIÓN SOCIOECONÓMICA'!#REF!</definedName>
    <definedName name="____sel34">'[3]EVALUACIÓN SOCIOECONÓMICA'!#REF!</definedName>
    <definedName name="____sel5" localSheetId="1">[3]ALTERNATIVAS!#REF!</definedName>
    <definedName name="____sel5">[3]ALTERNATIVAS!#REF!</definedName>
    <definedName name="____sel6" localSheetId="1">'[3]EVALUACIÓN SOCIOECONÓMICA'!#REF!</definedName>
    <definedName name="____sel6">'[3]EVALUACIÓN SOCIOECONÓMICA'!#REF!</definedName>
    <definedName name="____sel7" localSheetId="1">'[3]EVALUACIÓN SOCIOECONÓMICA'!#REF!</definedName>
    <definedName name="____sel7">'[3]EVALUACIÓN SOCIOECONÓMICA'!#REF!</definedName>
    <definedName name="____sel8" localSheetId="1">'[3]EVALUACIÓN SOCIOECONÓMICA'!#REF!</definedName>
    <definedName name="____sel8">'[3]EVALUACIÓN SOCIOECONÓMICA'!#REF!</definedName>
    <definedName name="____sel9" localSheetId="1">'[3]EVALUACIÓN SOCIOECONÓMICA'!#REF!</definedName>
    <definedName name="____sel9">'[3]EVALUACIÓN SOCIOECONÓMICA'!#REF!</definedName>
    <definedName name="____SRN96" localSheetId="0">#REF!</definedName>
    <definedName name="____SRN96" localSheetId="1">#REF!</definedName>
    <definedName name="____SRN96">#REF!</definedName>
    <definedName name="____SRT11" localSheetId="0" hidden="1">{"Minpmon",#N/A,FALSE,"Monthinput"}</definedName>
    <definedName name="____SRT11" localSheetId="1" hidden="1">{"Minpmon",#N/A,FALSE,"Monthinput"}</definedName>
    <definedName name="____SRT11" hidden="1">{"Minpmon",#N/A,FALSE,"Monthinput"}</definedName>
    <definedName name="____tAB4" localSheetId="0">#REF!</definedName>
    <definedName name="____tAB4" localSheetId="1">#REF!</definedName>
    <definedName name="____tAB4">#REF!</definedName>
    <definedName name="____tot2" localSheetId="0">'[3]EVALUACIÓN PRIVADA'!#REF!</definedName>
    <definedName name="____tot2" localSheetId="1">'[3]EVALUACIÓN PRIVADA'!#REF!</definedName>
    <definedName name="____tot2">'[3]EVALUACIÓN PRIVADA'!#REF!</definedName>
    <definedName name="____tot3" localSheetId="1">'[3]EVALUACIÓN PRIVADA'!#REF!</definedName>
    <definedName name="____tot3">'[3]EVALUACIÓN PRIVADA'!#REF!</definedName>
    <definedName name="____UES96" localSheetId="0">#REF!</definedName>
    <definedName name="____UES96" localSheetId="1">#REF!</definedName>
    <definedName name="____UES96">#REF!</definedName>
    <definedName name="___abs1" localSheetId="0">#REF!</definedName>
    <definedName name="___abs1" localSheetId="1">#REF!</definedName>
    <definedName name="___abs1">#REF!</definedName>
    <definedName name="___abs2" localSheetId="0">#REF!</definedName>
    <definedName name="___abs2" localSheetId="1">#REF!</definedName>
    <definedName name="___abs2">#REF!</definedName>
    <definedName name="___abs3" localSheetId="0">#REF!</definedName>
    <definedName name="___abs3" localSheetId="1">#REF!</definedName>
    <definedName name="___abs3">#REF!</definedName>
    <definedName name="___aen1" localSheetId="0">#REF!</definedName>
    <definedName name="___aen1" localSheetId="1">#REF!</definedName>
    <definedName name="___aen1">#REF!</definedName>
    <definedName name="___aen2" localSheetId="0">#REF!</definedName>
    <definedName name="___aen2" localSheetId="1">#REF!</definedName>
    <definedName name="___aen2">#REF!</definedName>
    <definedName name="___bem98" localSheetId="1">[6]Programa!#REF!</definedName>
    <definedName name="___bem98">[6]Programa!#REF!</definedName>
    <definedName name="___BOP1" localSheetId="0">#REF!</definedName>
    <definedName name="___BOP1" localSheetId="1">#REF!</definedName>
    <definedName name="___BOP1">#REF!</definedName>
    <definedName name="___BOP2" localSheetId="0">#REF!</definedName>
    <definedName name="___BOP2" localSheetId="1">#REF!</definedName>
    <definedName name="___BOP2">#REF!</definedName>
    <definedName name="___cap2" localSheetId="1">'[3]EVALUACIÓN PRIVADA'!#REF!</definedName>
    <definedName name="___cap2">'[3]EVALUACIÓN PRIVADA'!#REF!</definedName>
    <definedName name="___cap3" localSheetId="1">'[3]EVALUACIÓN PRIVADA'!#REF!</definedName>
    <definedName name="___cap3">'[3]EVALUACIÓN PRIVADA'!#REF!</definedName>
    <definedName name="___cas2" localSheetId="1">'[3]EVALUACIÓN SOCIOECONÓMICA'!#REF!</definedName>
    <definedName name="___cas2">'[3]EVALUACIÓN SOCIOECONÓMICA'!#REF!</definedName>
    <definedName name="___cas3" localSheetId="1">'[3]EVALUACIÓN SOCIOECONÓMICA'!#REF!</definedName>
    <definedName name="___cas3">'[3]EVALUACIÓN SOCIOECONÓMICA'!#REF!</definedName>
    <definedName name="___CEL96" localSheetId="0">#REF!</definedName>
    <definedName name="___CEL96" localSheetId="1">#REF!</definedName>
    <definedName name="___CEL96">#REF!</definedName>
    <definedName name="___cud21" localSheetId="0">#REF!</definedName>
    <definedName name="___cud21" localSheetId="1">#REF!</definedName>
    <definedName name="___cud21">#REF!</definedName>
    <definedName name="___dcc2000" localSheetId="0">#REF!</definedName>
    <definedName name="___dcc2000" localSheetId="1">#REF!</definedName>
    <definedName name="___dcc2000">#REF!</definedName>
    <definedName name="___dcc2001" localSheetId="0">#REF!</definedName>
    <definedName name="___dcc2001" localSheetId="1">#REF!</definedName>
    <definedName name="___dcc2001">#REF!</definedName>
    <definedName name="___dcc2002" localSheetId="0">#REF!</definedName>
    <definedName name="___dcc2002" localSheetId="1">#REF!</definedName>
    <definedName name="___dcc2002">#REF!</definedName>
    <definedName name="___dcc2003" localSheetId="0">#REF!</definedName>
    <definedName name="___dcc2003" localSheetId="1">#REF!</definedName>
    <definedName name="___dcc2003">#REF!</definedName>
    <definedName name="___dcc98" localSheetId="1">[6]Programa!#REF!</definedName>
    <definedName name="___dcc98">[6]Programa!#REF!</definedName>
    <definedName name="___dcc99" localSheetId="0">#REF!</definedName>
    <definedName name="___dcc99" localSheetId="1">#REF!</definedName>
    <definedName name="___dcc99">#REF!</definedName>
    <definedName name="___DES2" localSheetId="0">'[3]EVALUACIÓN PRIVADA'!#REF!</definedName>
    <definedName name="___DES2" localSheetId="1">'[3]EVALUACIÓN PRIVADA'!#REF!</definedName>
    <definedName name="___DES2">'[3]EVALUACIÓN PRIVADA'!#REF!</definedName>
    <definedName name="___DES3" localSheetId="1">'[3]EVALUACIÓN PRIVADA'!#REF!</definedName>
    <definedName name="___DES3">'[3]EVALUACIÓN PRIVADA'!#REF!</definedName>
    <definedName name="___dic96" localSheetId="0">#REF!</definedName>
    <definedName name="___dic96" localSheetId="1">#REF!</definedName>
    <definedName name="___dic96">#REF!</definedName>
    <definedName name="___emi2000" localSheetId="0">#REF!</definedName>
    <definedName name="___emi2000" localSheetId="1">#REF!</definedName>
    <definedName name="___emi2000">#REF!</definedName>
    <definedName name="___emi2001" localSheetId="0">#REF!</definedName>
    <definedName name="___emi2001" localSheetId="1">#REF!</definedName>
    <definedName name="___emi2001">#REF!</definedName>
    <definedName name="___emi2002" localSheetId="0">#REF!</definedName>
    <definedName name="___emi2002" localSheetId="1">#REF!</definedName>
    <definedName name="___emi2002">#REF!</definedName>
    <definedName name="___emi2003" localSheetId="0">#REF!</definedName>
    <definedName name="___emi2003" localSheetId="1">#REF!</definedName>
    <definedName name="___emi2003">#REF!</definedName>
    <definedName name="___emi98" localSheetId="0">#REF!</definedName>
    <definedName name="___emi98" localSheetId="1">#REF!</definedName>
    <definedName name="___emi98">#REF!</definedName>
    <definedName name="___emi99" localSheetId="0">#REF!</definedName>
    <definedName name="___emi99" localSheetId="1">#REF!</definedName>
    <definedName name="___emi99">#REF!</definedName>
    <definedName name="___FIS96" localSheetId="0">#REF!</definedName>
    <definedName name="___FIS96" localSheetId="1">#REF!</definedName>
    <definedName name="___FIS96">#REF!</definedName>
    <definedName name="___Ind12" localSheetId="1">'[3]ANÁLISIS DE SENSIBILIDAD'!#REF!</definedName>
    <definedName name="___Ind12">'[3]ANÁLISIS DE SENSIBILIDAD'!#REF!</definedName>
    <definedName name="___Ind17" localSheetId="1">'[3]ANÁLISIS DE SENSIBILIDAD'!#REF!</definedName>
    <definedName name="___Ind17">'[3]ANÁLISIS DE SENSIBILIDAD'!#REF!</definedName>
    <definedName name="___Ind18" localSheetId="1">'[3]ANÁLISIS DE SENSIBILIDAD'!#REF!</definedName>
    <definedName name="___Ind18">'[3]ANÁLISIS DE SENSIBILIDAD'!#REF!</definedName>
    <definedName name="___Ind22" localSheetId="1">'[3]ANÁLISIS DE SENSIBILIDAD'!#REF!</definedName>
    <definedName name="___Ind22">'[3]ANÁLISIS DE SENSIBILIDAD'!#REF!</definedName>
    <definedName name="___Ind27" localSheetId="1">'[3]ANÁLISIS DE SENSIBILIDAD'!#REF!</definedName>
    <definedName name="___Ind27">'[3]ANÁLISIS DE SENSIBILIDAD'!#REF!</definedName>
    <definedName name="___Ind28" localSheetId="1">'[3]ANÁLISIS DE SENSIBILIDAD'!#REF!</definedName>
    <definedName name="___Ind28">'[3]ANÁLISIS DE SENSIBILIDAD'!#REF!</definedName>
    <definedName name="___Ind32" localSheetId="1">'[3]ANÁLISIS DE SENSIBILIDAD'!#REF!</definedName>
    <definedName name="___Ind32">'[3]ANÁLISIS DE SENSIBILIDAD'!#REF!</definedName>
    <definedName name="___Ind41" localSheetId="1">[3]INDICADORES!#REF!</definedName>
    <definedName name="___Ind41">[3]INDICADORES!#REF!</definedName>
    <definedName name="___Ind42" localSheetId="1">[3]INDICADORES!#REF!</definedName>
    <definedName name="___Ind42">[3]INDICADORES!#REF!</definedName>
    <definedName name="___Ind43" localSheetId="1">[3]INDICADORES!#REF!</definedName>
    <definedName name="___Ind43">[3]INDICADORES!#REF!</definedName>
    <definedName name="___INE1" localSheetId="0">#REF!</definedName>
    <definedName name="___INE1" localSheetId="1">#REF!</definedName>
    <definedName name="___INE1">#REF!</definedName>
    <definedName name="___ipc2000" localSheetId="0">#REF!</definedName>
    <definedName name="___ipc2000" localSheetId="1">#REF!</definedName>
    <definedName name="___ipc2000">#REF!</definedName>
    <definedName name="___ipc2001" localSheetId="0">#REF!</definedName>
    <definedName name="___ipc2001" localSheetId="1">#REF!</definedName>
    <definedName name="___ipc2001">#REF!</definedName>
    <definedName name="___ipc2002" localSheetId="0">#REF!</definedName>
    <definedName name="___ipc2002" localSheetId="1">#REF!</definedName>
    <definedName name="___ipc2002">#REF!</definedName>
    <definedName name="___ipc2003" localSheetId="0">#REF!</definedName>
    <definedName name="___ipc2003" localSheetId="1">#REF!</definedName>
    <definedName name="___ipc2003">#REF!</definedName>
    <definedName name="___ipc98" localSheetId="0">#REF!</definedName>
    <definedName name="___ipc98" localSheetId="1">#REF!</definedName>
    <definedName name="___ipc98">#REF!</definedName>
    <definedName name="___ipc99" localSheetId="0">#REF!</definedName>
    <definedName name="___ipc99" localSheetId="1">#REF!</definedName>
    <definedName name="___ipc99">#REF!</definedName>
    <definedName name="___me98" localSheetId="1">[6]Programa!#REF!</definedName>
    <definedName name="___me98">[6]Programa!#REF!</definedName>
    <definedName name="___mk14" localSheetId="1">[7]NFPEntps!#REF!</definedName>
    <definedName name="___mk14">[7]NFPEntps!#REF!</definedName>
    <definedName name="___npp2000" localSheetId="0">#REF!</definedName>
    <definedName name="___npp2000" localSheetId="1">#REF!</definedName>
    <definedName name="___npp2000">#REF!</definedName>
    <definedName name="___npp2001" localSheetId="0">#REF!</definedName>
    <definedName name="___npp2001" localSheetId="1">#REF!</definedName>
    <definedName name="___npp2001">#REF!</definedName>
    <definedName name="___npp2002" localSheetId="0">#REF!</definedName>
    <definedName name="___npp2002" localSheetId="1">#REF!</definedName>
    <definedName name="___npp2002">#REF!</definedName>
    <definedName name="___npp2003" localSheetId="0">#REF!</definedName>
    <definedName name="___npp2003" localSheetId="1">#REF!</definedName>
    <definedName name="___npp2003">#REF!</definedName>
    <definedName name="___npp98" localSheetId="0">#REF!</definedName>
    <definedName name="___npp98" localSheetId="1">#REF!</definedName>
    <definedName name="___npp98">#REF!</definedName>
    <definedName name="___npp99" localSheetId="0">#REF!</definedName>
    <definedName name="___npp99" localSheetId="1">#REF!</definedName>
    <definedName name="___npp99">#REF!</definedName>
    <definedName name="___OUT1" localSheetId="0">#REF!</definedName>
    <definedName name="___OUT1" localSheetId="1">#REF!</definedName>
    <definedName name="___OUT1">#REF!</definedName>
    <definedName name="___OUT2" localSheetId="1">'[5]Serv&amp;Trans'!#REF!</definedName>
    <definedName name="___OUT2">'[5]Serv&amp;Trans'!#REF!</definedName>
    <definedName name="___OUT3" localSheetId="0">#REF!</definedName>
    <definedName name="___OUT3" localSheetId="1">#REF!</definedName>
    <definedName name="___OUT3">#REF!</definedName>
    <definedName name="___OUT4" localSheetId="0">#REF!</definedName>
    <definedName name="___OUT4" localSheetId="1">#REF!</definedName>
    <definedName name="___OUT4">#REF!</definedName>
    <definedName name="___OUT5" localSheetId="0">#REF!</definedName>
    <definedName name="___OUT5" localSheetId="1">#REF!</definedName>
    <definedName name="___OUT5">#REF!</definedName>
    <definedName name="___OUT6" localSheetId="0">#REF!</definedName>
    <definedName name="___OUT6" localSheetId="1">#REF!</definedName>
    <definedName name="___OUT6">#REF!</definedName>
    <definedName name="___OUT7" localSheetId="0">#REF!</definedName>
    <definedName name="___OUT7" localSheetId="1">#REF!</definedName>
    <definedName name="___OUT7">#REF!</definedName>
    <definedName name="___pib2000" localSheetId="0">#REF!</definedName>
    <definedName name="___pib2000" localSheetId="1">#REF!</definedName>
    <definedName name="___pib2000">#REF!</definedName>
    <definedName name="___pib2001" localSheetId="0">#REF!</definedName>
    <definedName name="___pib2001" localSheetId="1">#REF!</definedName>
    <definedName name="___pib2001">#REF!</definedName>
    <definedName name="___pib2002" localSheetId="0">#REF!</definedName>
    <definedName name="___pib2002" localSheetId="1">#REF!</definedName>
    <definedName name="___pib2002">#REF!</definedName>
    <definedName name="___pib2003" localSheetId="0">#REF!</definedName>
    <definedName name="___pib2003" localSheetId="1">#REF!</definedName>
    <definedName name="___pib2003">#REF!</definedName>
    <definedName name="___pib98" localSheetId="1">[6]Programa!#REF!</definedName>
    <definedName name="___pib98">[6]Programa!#REF!</definedName>
    <definedName name="___pib99" localSheetId="0">#REF!</definedName>
    <definedName name="___pib99" localSheetId="1">#REF!</definedName>
    <definedName name="___pib99">#REF!</definedName>
    <definedName name="___POR96" localSheetId="0">#REF!</definedName>
    <definedName name="___POR96" localSheetId="1">#REF!</definedName>
    <definedName name="___POR96">#REF!</definedName>
    <definedName name="___PRN96" localSheetId="0">#REF!</definedName>
    <definedName name="___PRN96" localSheetId="1">#REF!</definedName>
    <definedName name="___PRN96">#REF!</definedName>
    <definedName name="___sel10" localSheetId="1">'[3]EVALUACIÓN SOCIOECONÓMICA'!#REF!</definedName>
    <definedName name="___sel10">'[3]EVALUACIÓN SOCIOECONÓMICA'!#REF!</definedName>
    <definedName name="___sel11" localSheetId="1">'[3]EVALUACIÓN SOCIOECONÓMICA'!#REF!</definedName>
    <definedName name="___sel11">'[3]EVALUACIÓN SOCIOECONÓMICA'!#REF!</definedName>
    <definedName name="___sel12" localSheetId="1">'[3]EVALUACIÓN PRIVADA'!#REF!</definedName>
    <definedName name="___sel12">'[3]EVALUACIÓN PRIVADA'!#REF!</definedName>
    <definedName name="___sel13" localSheetId="1">'[3]EVALUACIÓN PRIVADA'!#REF!</definedName>
    <definedName name="___sel13">'[3]EVALUACIÓN PRIVADA'!#REF!</definedName>
    <definedName name="___sel14" localSheetId="1">'[3]EVALUACIÓN PRIVADA'!#REF!</definedName>
    <definedName name="___sel14">'[3]EVALUACIÓN PRIVADA'!#REF!</definedName>
    <definedName name="___sel16" localSheetId="1">'[3]EVALUACIÓN PRIVADA'!#REF!</definedName>
    <definedName name="___sel16">'[3]EVALUACIÓN PRIVADA'!#REF!</definedName>
    <definedName name="___sel18" localSheetId="1">[3]FINANCIACIÓN!#REF!</definedName>
    <definedName name="___sel18">[3]FINANCIACIÓN!#REF!</definedName>
    <definedName name="___sel22" localSheetId="1">'[3]EVALUACIÓN PRIVADA'!#REF!</definedName>
    <definedName name="___sel22">'[3]EVALUACIÓN PRIVADA'!#REF!</definedName>
    <definedName name="___sel23" localSheetId="1">'[3]EVALUACIÓN SOCIOECONÓMICA'!#REF!</definedName>
    <definedName name="___sel23">'[3]EVALUACIÓN SOCIOECONÓMICA'!#REF!</definedName>
    <definedName name="___sel24" localSheetId="1">'[3]EVALUACIÓN SOCIOECONÓMICA'!#REF!</definedName>
    <definedName name="___sel24">'[3]EVALUACIÓN SOCIOECONÓMICA'!#REF!</definedName>
    <definedName name="___sel31" localSheetId="1">'[3]EVALUACIÓN PRIVADA'!#REF!</definedName>
    <definedName name="___sel31">'[3]EVALUACIÓN PRIVADA'!#REF!</definedName>
    <definedName name="___sel32" localSheetId="1">'[3]EVALUACIÓN PRIVADA'!#REF!</definedName>
    <definedName name="___sel32">'[3]EVALUACIÓN PRIVADA'!#REF!</definedName>
    <definedName name="___sel33" localSheetId="1">'[3]EVALUACIÓN SOCIOECONÓMICA'!#REF!</definedName>
    <definedName name="___sel33">'[3]EVALUACIÓN SOCIOECONÓMICA'!#REF!</definedName>
    <definedName name="___sel34" localSheetId="1">'[3]EVALUACIÓN SOCIOECONÓMICA'!#REF!</definedName>
    <definedName name="___sel34">'[3]EVALUACIÓN SOCIOECONÓMICA'!#REF!</definedName>
    <definedName name="___sel5" localSheetId="1">[3]ALTERNATIVAS!#REF!</definedName>
    <definedName name="___sel5">[3]ALTERNATIVAS!#REF!</definedName>
    <definedName name="___sel6" localSheetId="1">'[3]EVALUACIÓN SOCIOECONÓMICA'!#REF!</definedName>
    <definedName name="___sel6">'[3]EVALUACIÓN SOCIOECONÓMICA'!#REF!</definedName>
    <definedName name="___sel7" localSheetId="1">'[3]EVALUACIÓN SOCIOECONÓMICA'!#REF!</definedName>
    <definedName name="___sel7">'[3]EVALUACIÓN SOCIOECONÓMICA'!#REF!</definedName>
    <definedName name="___sel8" localSheetId="1">'[3]EVALUACIÓN SOCIOECONÓMICA'!#REF!</definedName>
    <definedName name="___sel8">'[3]EVALUACIÓN SOCIOECONÓMICA'!#REF!</definedName>
    <definedName name="___sel9" localSheetId="1">'[3]EVALUACIÓN SOCIOECONÓMICA'!#REF!</definedName>
    <definedName name="___sel9">'[3]EVALUACIÓN SOCIOECONÓMICA'!#REF!</definedName>
    <definedName name="___SRN96" localSheetId="0">#REF!</definedName>
    <definedName name="___SRN96" localSheetId="1">#REF!</definedName>
    <definedName name="___SRN96">#REF!</definedName>
    <definedName name="___SRT11" localSheetId="0" hidden="1">{"Minpmon",#N/A,FALSE,"Monthinput"}</definedName>
    <definedName name="___SRT11" localSheetId="1" hidden="1">{"Minpmon",#N/A,FALSE,"Monthinput"}</definedName>
    <definedName name="___SRT11" hidden="1">{"Minpmon",#N/A,FALSE,"Monthinput"}</definedName>
    <definedName name="___tAB4" localSheetId="0">#REF!</definedName>
    <definedName name="___tAB4" localSheetId="1">#REF!</definedName>
    <definedName name="___tAB4">#REF!</definedName>
    <definedName name="___tot2" localSheetId="0">'[3]EVALUACIÓN PRIVADA'!#REF!</definedName>
    <definedName name="___tot2" localSheetId="1">'[3]EVALUACIÓN PRIVADA'!#REF!</definedName>
    <definedName name="___tot2">'[3]EVALUACIÓN PRIVADA'!#REF!</definedName>
    <definedName name="___tot3" localSheetId="1">'[3]EVALUACIÓN PRIVADA'!#REF!</definedName>
    <definedName name="___tot3">'[3]EVALUACIÓN PRIVADA'!#REF!</definedName>
    <definedName name="___UES96" localSheetId="0">#REF!</definedName>
    <definedName name="___UES96" localSheetId="1">#REF!</definedName>
    <definedName name="___UES96">#REF!</definedName>
    <definedName name="__1__123Graph_AFIG_D" localSheetId="0" hidden="1">#REF!</definedName>
    <definedName name="__1__123Graph_AFIG_D" localSheetId="1" hidden="1">#REF!</definedName>
    <definedName name="__1__123Graph_AFIG_D" hidden="1">#REF!</definedName>
    <definedName name="__123Graph_A" localSheetId="1" hidden="1">[47]SPNF!#REF!</definedName>
    <definedName name="__123Graph_A" hidden="1">[8]SPNF!#REF!</definedName>
    <definedName name="__123Graph_B" localSheetId="1" hidden="1">'[9]Central Govt'!#REF!</definedName>
    <definedName name="__123Graph_B" hidden="1">'[9]Central Govt'!#REF!</definedName>
    <definedName name="__123Graph_C" localSheetId="1" hidden="1">[47]SPNF!#REF!</definedName>
    <definedName name="__123Graph_C" hidden="1">[8]SPNF!#REF!</definedName>
    <definedName name="__123Graph_D" hidden="1">[10]FLUJO!$B$7937:$C$7937</definedName>
    <definedName name="__123Graph_E" localSheetId="0" hidden="1">[8]SPNF!#REF!</definedName>
    <definedName name="__123Graph_E" localSheetId="1" hidden="1">[47]SPNF!#REF!</definedName>
    <definedName name="__123Graph_E" hidden="1">[8]SPNF!#REF!</definedName>
    <definedName name="__123Graph_F" localSheetId="0" hidden="1">[8]SPNF!#REF!</definedName>
    <definedName name="__123Graph_F" localSheetId="1" hidden="1">[47]SPNF!#REF!</definedName>
    <definedName name="__123Graph_F" hidden="1">[8]SPNF!#REF!</definedName>
    <definedName name="__123Graph_X" hidden="1">[10]FLUJO!$B$7901:$C$7901</definedName>
    <definedName name="__2__123Graph_ATERMS_OF_TRADE" localSheetId="0" hidden="1">#REF!</definedName>
    <definedName name="__2__123Graph_ATERMS_OF_TRADE" localSheetId="1" hidden="1">#REF!</definedName>
    <definedName name="__2__123Graph_ATERMS_OF_TRADE" hidden="1">#REF!</definedName>
    <definedName name="__3__123Graph_BTERMS_OF_TRADE" localSheetId="0" hidden="1">#REF!</definedName>
    <definedName name="__3__123Graph_BTERMS_OF_TRADE" localSheetId="1" hidden="1">#REF!</definedName>
    <definedName name="__3__123Graph_BTERMS_OF_TRADE" hidden="1">#REF!</definedName>
    <definedName name="__4__123Graph_XFIG_D" localSheetId="0" hidden="1">#REF!</definedName>
    <definedName name="__4__123Graph_XFIG_D" localSheetId="1" hidden="1">#REF!</definedName>
    <definedName name="__4__123Graph_XFIG_D" hidden="1">#REF!</definedName>
    <definedName name="__5__123Graph_XTERMS_OF_TRADE" localSheetId="0" hidden="1">#REF!</definedName>
    <definedName name="__5__123Graph_XTERMS_OF_TRADE" localSheetId="1" hidden="1">#REF!</definedName>
    <definedName name="__5__123Graph_XTERMS_OF_TRADE" hidden="1">#REF!</definedName>
    <definedName name="__abs1" localSheetId="0">#REF!</definedName>
    <definedName name="__abs1" localSheetId="1">#REF!</definedName>
    <definedName name="__abs1">#REF!</definedName>
    <definedName name="__abs2" localSheetId="0">#REF!</definedName>
    <definedName name="__abs2" localSheetId="1">#REF!</definedName>
    <definedName name="__abs2">#REF!</definedName>
    <definedName name="__abs3" localSheetId="0">#REF!</definedName>
    <definedName name="__abs3" localSheetId="1">#REF!</definedName>
    <definedName name="__abs3">#REF!</definedName>
    <definedName name="__aen1" localSheetId="0">#REF!</definedName>
    <definedName name="__aen1" localSheetId="1">#REF!</definedName>
    <definedName name="__aen1">#REF!</definedName>
    <definedName name="__aen2" localSheetId="0">#REF!</definedName>
    <definedName name="__aen2" localSheetId="1">#REF!</definedName>
    <definedName name="__aen2">#REF!</definedName>
    <definedName name="__bem98" localSheetId="0">[6]Programa!#REF!</definedName>
    <definedName name="__bem98" localSheetId="1">[6]Programa!#REF!</definedName>
    <definedName name="__bem98">[6]Programa!#REF!</definedName>
    <definedName name="__BOP1" localSheetId="0">#REF!</definedName>
    <definedName name="__BOP1" localSheetId="1">#REF!</definedName>
    <definedName name="__BOP1">#REF!</definedName>
    <definedName name="__BOP2" localSheetId="0">#REF!</definedName>
    <definedName name="__BOP2" localSheetId="1">#REF!</definedName>
    <definedName name="__BOP2">#REF!</definedName>
    <definedName name="__cap2" localSheetId="0">'[3]EVALUACIÓN PRIVADA'!#REF!</definedName>
    <definedName name="__cap2" localSheetId="1">'[3]EVALUACIÓN PRIVADA'!#REF!</definedName>
    <definedName name="__cap2">'[3]EVALUACIÓN PRIVADA'!#REF!</definedName>
    <definedName name="__cap3" localSheetId="0">'[3]EVALUACIÓN PRIVADA'!#REF!</definedName>
    <definedName name="__cap3" localSheetId="1">'[3]EVALUACIÓN PRIVADA'!#REF!</definedName>
    <definedName name="__cap3">'[3]EVALUACIÓN PRIVADA'!#REF!</definedName>
    <definedName name="__cas2" localSheetId="0">'[3]EVALUACIÓN SOCIOECONÓMICA'!#REF!</definedName>
    <definedName name="__cas2" localSheetId="1">'[3]EVALUACIÓN SOCIOECONÓMICA'!#REF!</definedName>
    <definedName name="__cas2">'[3]EVALUACIÓN SOCIOECONÓMICA'!#REF!</definedName>
    <definedName name="__cas3" localSheetId="0">'[3]EVALUACIÓN SOCIOECONÓMICA'!#REF!</definedName>
    <definedName name="__cas3" localSheetId="1">'[3]EVALUACIÓN SOCIOECONÓMICA'!#REF!</definedName>
    <definedName name="__cas3">'[3]EVALUACIÓN SOCIOECONÓMICA'!#REF!</definedName>
    <definedName name="__CEL96" localSheetId="0">#REF!</definedName>
    <definedName name="__CEL96" localSheetId="1">#REF!</definedName>
    <definedName name="__CEL96">#REF!</definedName>
    <definedName name="__cud21" localSheetId="0">#REF!</definedName>
    <definedName name="__cud21" localSheetId="1">#REF!</definedName>
    <definedName name="__cud21">#REF!</definedName>
    <definedName name="__dcc2000" localSheetId="0">#REF!</definedName>
    <definedName name="__dcc2000" localSheetId="1">#REF!</definedName>
    <definedName name="__dcc2000">#REF!</definedName>
    <definedName name="__dcc2001" localSheetId="0">#REF!</definedName>
    <definedName name="__dcc2001" localSheetId="1">#REF!</definedName>
    <definedName name="__dcc2001">#REF!</definedName>
    <definedName name="__dcc2002" localSheetId="0">#REF!</definedName>
    <definedName name="__dcc2002" localSheetId="1">#REF!</definedName>
    <definedName name="__dcc2002">#REF!</definedName>
    <definedName name="__dcc2003" localSheetId="0">#REF!</definedName>
    <definedName name="__dcc2003" localSheetId="1">#REF!</definedName>
    <definedName name="__dcc2003">#REF!</definedName>
    <definedName name="__dcc98" localSheetId="0">[6]Programa!#REF!</definedName>
    <definedName name="__dcc98" localSheetId="1">[6]Programa!#REF!</definedName>
    <definedName name="__dcc98">[6]Programa!#REF!</definedName>
    <definedName name="__dcc99" localSheetId="0">#REF!</definedName>
    <definedName name="__dcc99" localSheetId="1">#REF!</definedName>
    <definedName name="__dcc99">#REF!</definedName>
    <definedName name="__DES2" localSheetId="0">'[3]EVALUACIÓN PRIVADA'!#REF!</definedName>
    <definedName name="__DES2" localSheetId="1">'[3]EVALUACIÓN PRIVADA'!#REF!</definedName>
    <definedName name="__DES2">'[3]EVALUACIÓN PRIVADA'!#REF!</definedName>
    <definedName name="__DES3" localSheetId="0">'[3]EVALUACIÓN PRIVADA'!#REF!</definedName>
    <definedName name="__DES3" localSheetId="1">'[3]EVALUACIÓN PRIVADA'!#REF!</definedName>
    <definedName name="__DES3">'[3]EVALUACIÓN PRIVADA'!#REF!</definedName>
    <definedName name="__dic96" localSheetId="0">#REF!</definedName>
    <definedName name="__dic96" localSheetId="1">#REF!</definedName>
    <definedName name="__dic96">#REF!</definedName>
    <definedName name="__emi2000" localSheetId="0">#REF!</definedName>
    <definedName name="__emi2000" localSheetId="1">#REF!</definedName>
    <definedName name="__emi2000">#REF!</definedName>
    <definedName name="__emi2001" localSheetId="0">#REF!</definedName>
    <definedName name="__emi2001" localSheetId="1">#REF!</definedName>
    <definedName name="__emi2001">#REF!</definedName>
    <definedName name="__emi2002" localSheetId="0">#REF!</definedName>
    <definedName name="__emi2002" localSheetId="1">#REF!</definedName>
    <definedName name="__emi2002">#REF!</definedName>
    <definedName name="__emi2003" localSheetId="0">#REF!</definedName>
    <definedName name="__emi2003" localSheetId="1">#REF!</definedName>
    <definedName name="__emi2003">#REF!</definedName>
    <definedName name="__emi98" localSheetId="0">#REF!</definedName>
    <definedName name="__emi98" localSheetId="1">#REF!</definedName>
    <definedName name="__emi98">#REF!</definedName>
    <definedName name="__emi99" localSheetId="0">#REF!</definedName>
    <definedName name="__emi99" localSheetId="1">#REF!</definedName>
    <definedName name="__emi99">#REF!</definedName>
    <definedName name="__FIS96" localSheetId="0">#REF!</definedName>
    <definedName name="__FIS96" localSheetId="1">#REF!</definedName>
    <definedName name="__FIS96">#REF!</definedName>
    <definedName name="__Ind12" localSheetId="0">'[3]ANÁLISIS DE SENSIBILIDAD'!#REF!</definedName>
    <definedName name="__Ind12" localSheetId="1">'[3]ANÁLISIS DE SENSIBILIDAD'!#REF!</definedName>
    <definedName name="__Ind12">'[3]ANÁLISIS DE SENSIBILIDAD'!#REF!</definedName>
    <definedName name="__Ind17" localSheetId="0">'[3]ANÁLISIS DE SENSIBILIDAD'!#REF!</definedName>
    <definedName name="__Ind17" localSheetId="1">'[3]ANÁLISIS DE SENSIBILIDAD'!#REF!</definedName>
    <definedName name="__Ind17">'[3]ANÁLISIS DE SENSIBILIDAD'!#REF!</definedName>
    <definedName name="__Ind18" localSheetId="0">'[3]ANÁLISIS DE SENSIBILIDAD'!#REF!</definedName>
    <definedName name="__Ind18" localSheetId="1">'[3]ANÁLISIS DE SENSIBILIDAD'!#REF!</definedName>
    <definedName name="__Ind18">'[3]ANÁLISIS DE SENSIBILIDAD'!#REF!</definedName>
    <definedName name="__Ind22" localSheetId="0">'[3]ANÁLISIS DE SENSIBILIDAD'!#REF!</definedName>
    <definedName name="__Ind22" localSheetId="1">'[3]ANÁLISIS DE SENSIBILIDAD'!#REF!</definedName>
    <definedName name="__Ind22">'[3]ANÁLISIS DE SENSIBILIDAD'!#REF!</definedName>
    <definedName name="__Ind27" localSheetId="0">'[3]ANÁLISIS DE SENSIBILIDAD'!#REF!</definedName>
    <definedName name="__Ind27" localSheetId="1">'[3]ANÁLISIS DE SENSIBILIDAD'!#REF!</definedName>
    <definedName name="__Ind27">'[3]ANÁLISIS DE SENSIBILIDAD'!#REF!</definedName>
    <definedName name="__Ind28" localSheetId="0">'[3]ANÁLISIS DE SENSIBILIDAD'!#REF!</definedName>
    <definedName name="__Ind28" localSheetId="1">'[3]ANÁLISIS DE SENSIBILIDAD'!#REF!</definedName>
    <definedName name="__Ind28">'[3]ANÁLISIS DE SENSIBILIDAD'!#REF!</definedName>
    <definedName name="__Ind32" localSheetId="0">'[3]ANÁLISIS DE SENSIBILIDAD'!#REF!</definedName>
    <definedName name="__Ind32" localSheetId="1">'[3]ANÁLISIS DE SENSIBILIDAD'!#REF!</definedName>
    <definedName name="__Ind32">'[3]ANÁLISIS DE SENSIBILIDAD'!#REF!</definedName>
    <definedName name="__Ind41" localSheetId="0">[3]INDICADORES!#REF!</definedName>
    <definedName name="__Ind41" localSheetId="1">[3]INDICADORES!#REF!</definedName>
    <definedName name="__Ind41">[3]INDICADORES!#REF!</definedName>
    <definedName name="__Ind42" localSheetId="0">[3]INDICADORES!#REF!</definedName>
    <definedName name="__Ind42" localSheetId="1">[3]INDICADORES!#REF!</definedName>
    <definedName name="__Ind42">[3]INDICADORES!#REF!</definedName>
    <definedName name="__Ind43" localSheetId="0">[3]INDICADORES!#REF!</definedName>
    <definedName name="__Ind43" localSheetId="1">[3]INDICADORES!#REF!</definedName>
    <definedName name="__Ind43">[3]INDICADORES!#REF!</definedName>
    <definedName name="__INE1" localSheetId="0">#REF!</definedName>
    <definedName name="__INE1" localSheetId="1">#REF!</definedName>
    <definedName name="__INE1">#REF!</definedName>
    <definedName name="__ipc2000" localSheetId="0">#REF!</definedName>
    <definedName name="__ipc2000" localSheetId="1">#REF!</definedName>
    <definedName name="__ipc2000">#REF!</definedName>
    <definedName name="__ipc2001" localSheetId="0">#REF!</definedName>
    <definedName name="__ipc2001" localSheetId="1">#REF!</definedName>
    <definedName name="__ipc2001">#REF!</definedName>
    <definedName name="__ipc2002" localSheetId="0">#REF!</definedName>
    <definedName name="__ipc2002" localSheetId="1">#REF!</definedName>
    <definedName name="__ipc2002">#REF!</definedName>
    <definedName name="__ipc2003" localSheetId="0">#REF!</definedName>
    <definedName name="__ipc2003" localSheetId="1">#REF!</definedName>
    <definedName name="__ipc2003">#REF!</definedName>
    <definedName name="__ipc98" localSheetId="0">#REF!</definedName>
    <definedName name="__ipc98" localSheetId="1">#REF!</definedName>
    <definedName name="__ipc98">#REF!</definedName>
    <definedName name="__ipc99" localSheetId="0">#REF!</definedName>
    <definedName name="__ipc99" localSheetId="1">#REF!</definedName>
    <definedName name="__ipc99">#REF!</definedName>
    <definedName name="__me98" localSheetId="0">[6]Programa!#REF!</definedName>
    <definedName name="__me98" localSheetId="1">[6]Programa!#REF!</definedName>
    <definedName name="__me98">[6]Programa!#REF!</definedName>
    <definedName name="__mk14" localSheetId="0">[7]NFPEntps!#REF!</definedName>
    <definedName name="__mk14" localSheetId="1">[7]NFPEntps!#REF!</definedName>
    <definedName name="__mk14">[7]NFPEntps!#REF!</definedName>
    <definedName name="__npp2000" localSheetId="0">#REF!</definedName>
    <definedName name="__npp2000" localSheetId="1">#REF!</definedName>
    <definedName name="__npp2000">#REF!</definedName>
    <definedName name="__npp2001" localSheetId="0">#REF!</definedName>
    <definedName name="__npp2001" localSheetId="1">#REF!</definedName>
    <definedName name="__npp2001">#REF!</definedName>
    <definedName name="__npp2002" localSheetId="0">#REF!</definedName>
    <definedName name="__npp2002" localSheetId="1">#REF!</definedName>
    <definedName name="__npp2002">#REF!</definedName>
    <definedName name="__npp2003" localSheetId="0">#REF!</definedName>
    <definedName name="__npp2003" localSheetId="1">#REF!</definedName>
    <definedName name="__npp2003">#REF!</definedName>
    <definedName name="__npp98" localSheetId="0">#REF!</definedName>
    <definedName name="__npp98" localSheetId="1">#REF!</definedName>
    <definedName name="__npp98">#REF!</definedName>
    <definedName name="__npp99" localSheetId="0">#REF!</definedName>
    <definedName name="__npp99" localSheetId="1">#REF!</definedName>
    <definedName name="__npp99">#REF!</definedName>
    <definedName name="__OUT1" localSheetId="0">#REF!</definedName>
    <definedName name="__OUT1" localSheetId="1">#REF!</definedName>
    <definedName name="__OUT1">#REF!</definedName>
    <definedName name="__OUT2" localSheetId="0">'[5]Serv&amp;Trans'!#REF!</definedName>
    <definedName name="__OUT2" localSheetId="1">'[5]Serv&amp;Trans'!#REF!</definedName>
    <definedName name="__OUT2">'[5]Serv&amp;Trans'!#REF!</definedName>
    <definedName name="__OUT3" localSheetId="0">#REF!</definedName>
    <definedName name="__OUT3" localSheetId="1">#REF!</definedName>
    <definedName name="__OUT3">#REF!</definedName>
    <definedName name="__OUT4" localSheetId="0">#REF!</definedName>
    <definedName name="__OUT4" localSheetId="1">#REF!</definedName>
    <definedName name="__OUT4">#REF!</definedName>
    <definedName name="__OUT5" localSheetId="0">#REF!</definedName>
    <definedName name="__OUT5" localSheetId="1">#REF!</definedName>
    <definedName name="__OUT5">#REF!</definedName>
    <definedName name="__OUT6" localSheetId="0">#REF!</definedName>
    <definedName name="__OUT6" localSheetId="1">#REF!</definedName>
    <definedName name="__OUT6">#REF!</definedName>
    <definedName name="__OUT7" localSheetId="0">#REF!</definedName>
    <definedName name="__OUT7" localSheetId="1">#REF!</definedName>
    <definedName name="__OUT7">#REF!</definedName>
    <definedName name="__pib2000" localSheetId="0">#REF!</definedName>
    <definedName name="__pib2000" localSheetId="1">#REF!</definedName>
    <definedName name="__pib2000">#REF!</definedName>
    <definedName name="__pib2001" localSheetId="0">#REF!</definedName>
    <definedName name="__pib2001" localSheetId="1">#REF!</definedName>
    <definedName name="__pib2001">#REF!</definedName>
    <definedName name="__pib2002" localSheetId="0">#REF!</definedName>
    <definedName name="__pib2002" localSheetId="1">#REF!</definedName>
    <definedName name="__pib2002">#REF!</definedName>
    <definedName name="__pib2003" localSheetId="0">#REF!</definedName>
    <definedName name="__pib2003" localSheetId="1">#REF!</definedName>
    <definedName name="__pib2003">#REF!</definedName>
    <definedName name="__pib98" localSheetId="0">[6]Programa!#REF!</definedName>
    <definedName name="__pib98" localSheetId="1">[6]Programa!#REF!</definedName>
    <definedName name="__pib98">[6]Programa!#REF!</definedName>
    <definedName name="__pib99" localSheetId="0">#REF!</definedName>
    <definedName name="__pib99" localSheetId="1">#REF!</definedName>
    <definedName name="__pib99">#REF!</definedName>
    <definedName name="__POR96" localSheetId="0">#REF!</definedName>
    <definedName name="__POR96" localSheetId="1">#REF!</definedName>
    <definedName name="__POR96">#REF!</definedName>
    <definedName name="__PRN96" localSheetId="0">#REF!</definedName>
    <definedName name="__PRN96" localSheetId="1">#REF!</definedName>
    <definedName name="__PRN96">#REF!</definedName>
    <definedName name="__sel10" localSheetId="0">'[3]EVALUACIÓN SOCIOECONÓMICA'!#REF!</definedName>
    <definedName name="__sel10" localSheetId="1">'[3]EVALUACIÓN SOCIOECONÓMICA'!#REF!</definedName>
    <definedName name="__sel10">'[3]EVALUACIÓN SOCIOECONÓMICA'!#REF!</definedName>
    <definedName name="__sel11" localSheetId="0">'[3]EVALUACIÓN SOCIOECONÓMICA'!#REF!</definedName>
    <definedName name="__sel11" localSheetId="1">'[3]EVALUACIÓN SOCIOECONÓMICA'!#REF!</definedName>
    <definedName name="__sel11">'[3]EVALUACIÓN SOCIOECONÓMICA'!#REF!</definedName>
    <definedName name="__sel12" localSheetId="0">'[3]EVALUACIÓN PRIVADA'!#REF!</definedName>
    <definedName name="__sel12" localSheetId="1">'[3]EVALUACIÓN PRIVADA'!#REF!</definedName>
    <definedName name="__sel12">'[3]EVALUACIÓN PRIVADA'!#REF!</definedName>
    <definedName name="__sel13" localSheetId="0">'[3]EVALUACIÓN PRIVADA'!#REF!</definedName>
    <definedName name="__sel13" localSheetId="1">'[3]EVALUACIÓN PRIVADA'!#REF!</definedName>
    <definedName name="__sel13">'[3]EVALUACIÓN PRIVADA'!#REF!</definedName>
    <definedName name="__sel14" localSheetId="0">'[3]EVALUACIÓN PRIVADA'!#REF!</definedName>
    <definedName name="__sel14" localSheetId="1">'[3]EVALUACIÓN PRIVADA'!#REF!</definedName>
    <definedName name="__sel14">'[3]EVALUACIÓN PRIVADA'!#REF!</definedName>
    <definedName name="__sel16" localSheetId="0">'[3]EVALUACIÓN PRIVADA'!#REF!</definedName>
    <definedName name="__sel16" localSheetId="1">'[3]EVALUACIÓN PRIVADA'!#REF!</definedName>
    <definedName name="__sel16">'[3]EVALUACIÓN PRIVADA'!#REF!</definedName>
    <definedName name="__sel18" localSheetId="0">[3]FINANCIACIÓN!#REF!</definedName>
    <definedName name="__sel18" localSheetId="1">[3]FINANCIACIÓN!#REF!</definedName>
    <definedName name="__sel18">[3]FINANCIACIÓN!#REF!</definedName>
    <definedName name="__sel22" localSheetId="0">'[3]EVALUACIÓN PRIVADA'!#REF!</definedName>
    <definedName name="__sel22" localSheetId="1">'[3]EVALUACIÓN PRIVADA'!#REF!</definedName>
    <definedName name="__sel22">'[3]EVALUACIÓN PRIVADA'!#REF!</definedName>
    <definedName name="__sel23" localSheetId="0">'[3]EVALUACIÓN SOCIOECONÓMICA'!#REF!</definedName>
    <definedName name="__sel23" localSheetId="1">'[3]EVALUACIÓN SOCIOECONÓMICA'!#REF!</definedName>
    <definedName name="__sel23">'[3]EVALUACIÓN SOCIOECONÓMICA'!#REF!</definedName>
    <definedName name="__sel24" localSheetId="0">'[3]EVALUACIÓN SOCIOECONÓMICA'!#REF!</definedName>
    <definedName name="__sel24" localSheetId="1">'[3]EVALUACIÓN SOCIOECONÓMICA'!#REF!</definedName>
    <definedName name="__sel24">'[3]EVALUACIÓN SOCIOECONÓMICA'!#REF!</definedName>
    <definedName name="__sel31" localSheetId="0">'[3]EVALUACIÓN PRIVADA'!#REF!</definedName>
    <definedName name="__sel31" localSheetId="1">'[3]EVALUACIÓN PRIVADA'!#REF!</definedName>
    <definedName name="__sel31">'[3]EVALUACIÓN PRIVADA'!#REF!</definedName>
    <definedName name="__sel32" localSheetId="0">'[3]EVALUACIÓN PRIVADA'!#REF!</definedName>
    <definedName name="__sel32" localSheetId="1">'[3]EVALUACIÓN PRIVADA'!#REF!</definedName>
    <definedName name="__sel32">'[3]EVALUACIÓN PRIVADA'!#REF!</definedName>
    <definedName name="__sel33" localSheetId="0">'[3]EVALUACIÓN SOCIOECONÓMICA'!#REF!</definedName>
    <definedName name="__sel33" localSheetId="1">'[3]EVALUACIÓN SOCIOECONÓMICA'!#REF!</definedName>
    <definedName name="__sel33">'[3]EVALUACIÓN SOCIOECONÓMICA'!#REF!</definedName>
    <definedName name="__sel34" localSheetId="0">'[3]EVALUACIÓN SOCIOECONÓMICA'!#REF!</definedName>
    <definedName name="__sel34" localSheetId="1">'[3]EVALUACIÓN SOCIOECONÓMICA'!#REF!</definedName>
    <definedName name="__sel34">'[3]EVALUACIÓN SOCIOECONÓMICA'!#REF!</definedName>
    <definedName name="__sel5" localSheetId="0">[3]ALTERNATIVAS!#REF!</definedName>
    <definedName name="__sel5" localSheetId="1">[3]ALTERNATIVAS!#REF!</definedName>
    <definedName name="__sel5">[3]ALTERNATIVAS!#REF!</definedName>
    <definedName name="__sel6" localSheetId="0">'[3]EVALUACIÓN SOCIOECONÓMICA'!#REF!</definedName>
    <definedName name="__sel6" localSheetId="1">'[3]EVALUACIÓN SOCIOECONÓMICA'!#REF!</definedName>
    <definedName name="__sel6">'[3]EVALUACIÓN SOCIOECONÓMICA'!#REF!</definedName>
    <definedName name="__sel7" localSheetId="0">'[3]EVALUACIÓN SOCIOECONÓMICA'!#REF!</definedName>
    <definedName name="__sel7" localSheetId="1">'[3]EVALUACIÓN SOCIOECONÓMICA'!#REF!</definedName>
    <definedName name="__sel7">'[3]EVALUACIÓN SOCIOECONÓMICA'!#REF!</definedName>
    <definedName name="__sel8" localSheetId="0">'[3]EVALUACIÓN SOCIOECONÓMICA'!#REF!</definedName>
    <definedName name="__sel8" localSheetId="1">'[3]EVALUACIÓN SOCIOECONÓMICA'!#REF!</definedName>
    <definedName name="__sel8">'[3]EVALUACIÓN SOCIOECONÓMICA'!#REF!</definedName>
    <definedName name="__sel9" localSheetId="0">'[3]EVALUACIÓN SOCIOECONÓMICA'!#REF!</definedName>
    <definedName name="__sel9" localSheetId="1">'[3]EVALUACIÓN SOCIOECONÓMICA'!#REF!</definedName>
    <definedName name="__sel9">'[3]EVALUACIÓN SOCIOECONÓMICA'!#REF!</definedName>
    <definedName name="__SRN96" localSheetId="0">#REF!</definedName>
    <definedName name="__SRN96" localSheetId="1">#REF!</definedName>
    <definedName name="__SRN96">#REF!</definedName>
    <definedName name="__SRT11" localSheetId="0" hidden="1">{"Minpmon",#N/A,FALSE,"Monthinput"}</definedName>
    <definedName name="__SRT11" localSheetId="1" hidden="1">{"Minpmon",#N/A,FALSE,"Monthinput"}</definedName>
    <definedName name="__SRT11" hidden="1">{"Minpmon",#N/A,FALSE,"Monthinput"}</definedName>
    <definedName name="__tAB4" localSheetId="0">#REF!</definedName>
    <definedName name="__tAB4" localSheetId="1">#REF!</definedName>
    <definedName name="__tAB4">#REF!</definedName>
    <definedName name="__tot2" localSheetId="0">'[3]EVALUACIÓN PRIVADA'!#REF!</definedName>
    <definedName name="__tot2" localSheetId="1">'[3]EVALUACIÓN PRIVADA'!#REF!</definedName>
    <definedName name="__tot2">'[3]EVALUACIÓN PRIVADA'!#REF!</definedName>
    <definedName name="__tot3" localSheetId="0">'[3]EVALUACIÓN PRIVADA'!#REF!</definedName>
    <definedName name="__tot3" localSheetId="1">'[3]EVALUACIÓN PRIVADA'!#REF!</definedName>
    <definedName name="__tot3">'[3]EVALUACIÓN PRIVADA'!#REF!</definedName>
    <definedName name="__UES96" localSheetId="0">#REF!</definedName>
    <definedName name="__UES96" localSheetId="1">#REF!</definedName>
    <definedName name="__UES96">#REF!</definedName>
    <definedName name="_1___123Graph_AFIG_D" localSheetId="0" hidden="1">#REF!</definedName>
    <definedName name="_1___123Graph_AFIG_D" localSheetId="1" hidden="1">#REF!</definedName>
    <definedName name="_1___123Graph_AFIG_D" hidden="1">#REF!</definedName>
    <definedName name="_1__123Graph_AFIG_D" localSheetId="2" hidden="1">#REF!</definedName>
    <definedName name="_1__123Graph_AFIG_D" localSheetId="0" hidden="1">#REF!</definedName>
    <definedName name="_1__123Graph_AFIG_D" localSheetId="1" hidden="1">#REF!</definedName>
    <definedName name="_1__123Graph_AFIG_D" hidden="1">#REF!</definedName>
    <definedName name="_2__123Graph_ATERMS_OF_TRADE" localSheetId="2" hidden="1">#REF!</definedName>
    <definedName name="_2__123Graph_ATERMS_OF_TRADE" localSheetId="0" hidden="1">#REF!</definedName>
    <definedName name="_2__123Graph_ATERMS_OF_TRADE" localSheetId="1" hidden="1">#REF!</definedName>
    <definedName name="_2__123Graph_ATERMS_OF_TRADE" hidden="1">#REF!</definedName>
    <definedName name="_3__123Graph_BTERMS_OF_TRADE" localSheetId="2" hidden="1">#REF!</definedName>
    <definedName name="_3__123Graph_BTERMS_OF_TRADE" localSheetId="0" hidden="1">#REF!</definedName>
    <definedName name="_3__123Graph_BTERMS_OF_TRADE" localSheetId="1" hidden="1">#REF!</definedName>
    <definedName name="_3__123Graph_BTERMS_OF_TRADE" hidden="1">#REF!</definedName>
    <definedName name="_4__123Graph_XFIG_D" localSheetId="2" hidden="1">#REF!</definedName>
    <definedName name="_4__123Graph_XFIG_D" localSheetId="0" hidden="1">#REF!</definedName>
    <definedName name="_4__123Graph_XFIG_D" localSheetId="1" hidden="1">#REF!</definedName>
    <definedName name="_4__123Graph_XFIG_D" hidden="1">#REF!</definedName>
    <definedName name="_5__123Graph_XTERMS_OF_TRADE" localSheetId="2" hidden="1">#REF!</definedName>
    <definedName name="_5__123Graph_XTERMS_OF_TRADE" localSheetId="0" hidden="1">#REF!</definedName>
    <definedName name="_5__123Graph_XTERMS_OF_TRADE" localSheetId="1" hidden="1">#REF!</definedName>
    <definedName name="_5__123Graph_XTERMS_OF_TRADE" hidden="1">#REF!</definedName>
    <definedName name="_abs1" localSheetId="0">#REF!</definedName>
    <definedName name="_abs1" localSheetId="1">#REF!</definedName>
    <definedName name="_abs1">#REF!</definedName>
    <definedName name="_abs2" localSheetId="0">#REF!</definedName>
    <definedName name="_abs2" localSheetId="1">#REF!</definedName>
    <definedName name="_abs2">#REF!</definedName>
    <definedName name="_abs3" localSheetId="0">#REF!</definedName>
    <definedName name="_abs3" localSheetId="1">#REF!</definedName>
    <definedName name="_abs3">#REF!</definedName>
    <definedName name="_aen1" localSheetId="0">#REF!</definedName>
    <definedName name="_aen1" localSheetId="1">#REF!</definedName>
    <definedName name="_aen1">#REF!</definedName>
    <definedName name="_aen2" localSheetId="0">#REF!</definedName>
    <definedName name="_aen2" localSheetId="1">#REF!</definedName>
    <definedName name="_aen2">#REF!</definedName>
    <definedName name="_ast2" localSheetId="1">'[3]EVALUACIÓN SOCIOECONÓMICA'!#REF!</definedName>
    <definedName name="_ast2">'[3]EVALUACIÓN SOCIOECONÓMICA'!#REF!</definedName>
    <definedName name="_bem98" localSheetId="1">[48]Programa!#REF!</definedName>
    <definedName name="_bem98">[11]Programa!#REF!</definedName>
    <definedName name="_BOP1" localSheetId="0">#REF!</definedName>
    <definedName name="_BOP1" localSheetId="1">#REF!</definedName>
    <definedName name="_BOP1">#REF!</definedName>
    <definedName name="_BOP2" localSheetId="0">#REF!</definedName>
    <definedName name="_BOP2" localSheetId="1">#REF!</definedName>
    <definedName name="_BOP2">#REF!</definedName>
    <definedName name="_cap2" localSheetId="1">'[3]EVALUACIÓN PRIVADA'!#REF!</definedName>
    <definedName name="_cap2">'[3]EVALUACIÓN PRIVADA'!#REF!</definedName>
    <definedName name="_cap3" localSheetId="1">'[3]EVALUACIÓN PRIVADA'!#REF!</definedName>
    <definedName name="_cap3">'[3]EVALUACIÓN PRIVADA'!#REF!</definedName>
    <definedName name="_cas2" localSheetId="0">'[3]EVALUACIÓN SOCIOECONÓMICA'!#REF!</definedName>
    <definedName name="_cas2" localSheetId="1">'[3]EVALUACIÓN SOCIOECONÓMICA'!#REF!</definedName>
    <definedName name="_cas2">'[3]EVALUACIÓN SOCIOECONÓMICA'!#REF!</definedName>
    <definedName name="_cas3" localSheetId="0">'[3]EVALUACIÓN SOCIOECONÓMICA'!#REF!</definedName>
    <definedName name="_cas3" localSheetId="1">'[3]EVALUACIÓN SOCIOECONÓMICA'!#REF!</definedName>
    <definedName name="_cas3">'[3]EVALUACIÓN SOCIOECONÓMICA'!#REF!</definedName>
    <definedName name="_CEL96" localSheetId="0">#REF!</definedName>
    <definedName name="_CEL96" localSheetId="1">#REF!</definedName>
    <definedName name="_CEL96">#REF!</definedName>
    <definedName name="_cud21" localSheetId="0">#REF!</definedName>
    <definedName name="_cud21" localSheetId="1">#REF!</definedName>
    <definedName name="_cud21">#REF!</definedName>
    <definedName name="_dcc2000" localSheetId="0">#REF!</definedName>
    <definedName name="_dcc2000" localSheetId="1">#REF!</definedName>
    <definedName name="_dcc2000">#REF!</definedName>
    <definedName name="_dcc2001" localSheetId="0">#REF!</definedName>
    <definedName name="_dcc2001" localSheetId="1">#REF!</definedName>
    <definedName name="_dcc2001">#REF!</definedName>
    <definedName name="_dcc2002" localSheetId="0">#REF!</definedName>
    <definedName name="_dcc2002" localSheetId="1">#REF!</definedName>
    <definedName name="_dcc2002">#REF!</definedName>
    <definedName name="_dcc2003" localSheetId="0">#REF!</definedName>
    <definedName name="_dcc2003" localSheetId="1">#REF!</definedName>
    <definedName name="_dcc2003">#REF!</definedName>
    <definedName name="_dcc98" localSheetId="1">[48]Programa!#REF!</definedName>
    <definedName name="_dcc98">[11]Programa!#REF!</definedName>
    <definedName name="_dcc99" localSheetId="0">#REF!</definedName>
    <definedName name="_dcc99" localSheetId="1">#REF!</definedName>
    <definedName name="_dcc99">#REF!</definedName>
    <definedName name="_DES2" localSheetId="0">'[3]EVALUACIÓN PRIVADA'!#REF!</definedName>
    <definedName name="_DES2" localSheetId="1">'[3]EVALUACIÓN PRIVADA'!#REF!</definedName>
    <definedName name="_DES2">'[3]EVALUACIÓN PRIVADA'!#REF!</definedName>
    <definedName name="_DES3" localSheetId="1">'[3]EVALUACIÓN PRIVADA'!#REF!</definedName>
    <definedName name="_DES3">'[3]EVALUACIÓN PRIVADA'!#REF!</definedName>
    <definedName name="_dic96" localSheetId="0">#REF!</definedName>
    <definedName name="_dic96" localSheetId="1">#REF!</definedName>
    <definedName name="_dic96">#REF!</definedName>
    <definedName name="_emi2000" localSheetId="0">#REF!</definedName>
    <definedName name="_emi2000" localSheetId="1">#REF!</definedName>
    <definedName name="_emi2000">#REF!</definedName>
    <definedName name="_emi2001" localSheetId="0">#REF!</definedName>
    <definedName name="_emi2001" localSheetId="1">#REF!</definedName>
    <definedName name="_emi2001">#REF!</definedName>
    <definedName name="_emi2002" localSheetId="0">#REF!</definedName>
    <definedName name="_emi2002" localSheetId="1">#REF!</definedName>
    <definedName name="_emi2002">#REF!</definedName>
    <definedName name="_emi2003" localSheetId="0">#REF!</definedName>
    <definedName name="_emi2003" localSheetId="1">#REF!</definedName>
    <definedName name="_emi2003">#REF!</definedName>
    <definedName name="_emi98" localSheetId="0">#REF!</definedName>
    <definedName name="_emi98" localSheetId="1">#REF!</definedName>
    <definedName name="_emi98">#REF!</definedName>
    <definedName name="_emi99" localSheetId="0">#REF!</definedName>
    <definedName name="_emi99" localSheetId="1">#REF!</definedName>
    <definedName name="_emi99">#REF!</definedName>
    <definedName name="_emo2004" localSheetId="0">#REF!</definedName>
    <definedName name="_emo2004" localSheetId="1">#REF!</definedName>
    <definedName name="_emo2004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'Section_Article 2122'!$A$2:$K$990</definedName>
    <definedName name="_xlnm._FilterDatabase" localSheetId="1" hidden="1">'Solde Crédits_Oct.&amp;Sept. 2122'!$A$5:$O$173</definedName>
    <definedName name="_xlnm._FilterDatabase" hidden="1">[12]C!$P$428:$T$428</definedName>
    <definedName name="_FIS96" localSheetId="0">#REF!</definedName>
    <definedName name="_FIS96" localSheetId="1">#REF!</definedName>
    <definedName name="_FIS96">#REF!</definedName>
    <definedName name="_Ind12" localSheetId="0">'[3]ANÁLISIS DE SENSIBILIDAD'!#REF!</definedName>
    <definedName name="_Ind12" localSheetId="1">'[3]ANÁLISIS DE SENSIBILIDAD'!#REF!</definedName>
    <definedName name="_Ind12">'[3]ANÁLISIS DE SENSIBILIDAD'!#REF!</definedName>
    <definedName name="_Ind17" localSheetId="0">'[3]ANÁLISIS DE SENSIBILIDAD'!#REF!</definedName>
    <definedName name="_Ind17" localSheetId="1">'[3]ANÁLISIS DE SENSIBILIDAD'!#REF!</definedName>
    <definedName name="_Ind17">'[3]ANÁLISIS DE SENSIBILIDAD'!#REF!</definedName>
    <definedName name="_Ind18" localSheetId="0">'[3]ANÁLISIS DE SENSIBILIDAD'!#REF!</definedName>
    <definedName name="_Ind18" localSheetId="1">'[3]ANÁLISIS DE SENSIBILIDAD'!#REF!</definedName>
    <definedName name="_Ind18">'[3]ANÁLISIS DE SENSIBILIDAD'!#REF!</definedName>
    <definedName name="_Ind22" localSheetId="0">'[3]ANÁLISIS DE SENSIBILIDAD'!#REF!</definedName>
    <definedName name="_Ind22" localSheetId="1">'[3]ANÁLISIS DE SENSIBILIDAD'!#REF!</definedName>
    <definedName name="_Ind22">'[3]ANÁLISIS DE SENSIBILIDAD'!#REF!</definedName>
    <definedName name="_Ind27" localSheetId="0">'[3]ANÁLISIS DE SENSIBILIDAD'!#REF!</definedName>
    <definedName name="_Ind27" localSheetId="1">'[3]ANÁLISIS DE SENSIBILIDAD'!#REF!</definedName>
    <definedName name="_Ind27">'[3]ANÁLISIS DE SENSIBILIDAD'!#REF!</definedName>
    <definedName name="_Ind28" localSheetId="0">'[3]ANÁLISIS DE SENSIBILIDAD'!#REF!</definedName>
    <definedName name="_Ind28" localSheetId="1">'[3]ANÁLISIS DE SENSIBILIDAD'!#REF!</definedName>
    <definedName name="_Ind28">'[3]ANÁLISIS DE SENSIBILIDAD'!#REF!</definedName>
    <definedName name="_Ind32" localSheetId="0">'[3]ANÁLISIS DE SENSIBILIDAD'!#REF!</definedName>
    <definedName name="_Ind32" localSheetId="1">'[3]ANÁLISIS DE SENSIBILIDAD'!#REF!</definedName>
    <definedName name="_Ind32">'[3]ANÁLISIS DE SENSIBILIDAD'!#REF!</definedName>
    <definedName name="_Ind41" localSheetId="0">[3]INDICADORES!#REF!</definedName>
    <definedName name="_Ind41" localSheetId="1">[3]INDICADORES!#REF!</definedName>
    <definedName name="_Ind41">[3]INDICADORES!#REF!</definedName>
    <definedName name="_Ind42" localSheetId="0">[3]INDICADORES!#REF!</definedName>
    <definedName name="_Ind42" localSheetId="1">[3]INDICADORES!#REF!</definedName>
    <definedName name="_Ind42">[3]INDICADORES!#REF!</definedName>
    <definedName name="_Ind43" localSheetId="0">[3]INDICADORES!#REF!</definedName>
    <definedName name="_Ind43" localSheetId="1">[3]INDICADORES!#REF!</definedName>
    <definedName name="_Ind43">[3]INDICADORES!#REF!</definedName>
    <definedName name="_INE1" localSheetId="0">#REF!</definedName>
    <definedName name="_INE1" localSheetId="1">#REF!</definedName>
    <definedName name="_INE1">#REF!</definedName>
    <definedName name="_ipc2000" localSheetId="0">#REF!</definedName>
    <definedName name="_ipc2000" localSheetId="1">#REF!</definedName>
    <definedName name="_ipc2000">#REF!</definedName>
    <definedName name="_ipc2001" localSheetId="0">#REF!</definedName>
    <definedName name="_ipc2001" localSheetId="1">#REF!</definedName>
    <definedName name="_ipc2001">#REF!</definedName>
    <definedName name="_ipc2002" localSheetId="0">#REF!</definedName>
    <definedName name="_ipc2002" localSheetId="1">#REF!</definedName>
    <definedName name="_ipc2002">#REF!</definedName>
    <definedName name="_ipc2003" localSheetId="0">#REF!</definedName>
    <definedName name="_ipc2003" localSheetId="1">#REF!</definedName>
    <definedName name="_ipc2003">#REF!</definedName>
    <definedName name="_ipc98" localSheetId="0">#REF!</definedName>
    <definedName name="_ipc98" localSheetId="1">#REF!</definedName>
    <definedName name="_ipc98">#REF!</definedName>
    <definedName name="_ipc99" localSheetId="0">#REF!</definedName>
    <definedName name="_ipc99" localSheetId="1">#REF!</definedName>
    <definedName name="_ipc99">#REF!</definedName>
    <definedName name="_me98" localSheetId="1">[48]Programa!#REF!</definedName>
    <definedName name="_me98">[11]Programa!#REF!</definedName>
    <definedName name="_mk14" localSheetId="1">[49]NFPEntps!#REF!</definedName>
    <definedName name="_mk14">[13]NFPEntps!#REF!</definedName>
    <definedName name="_npp2000" localSheetId="0">#REF!</definedName>
    <definedName name="_npp2000" localSheetId="1">#REF!</definedName>
    <definedName name="_npp2000">#REF!</definedName>
    <definedName name="_npp2001" localSheetId="0">#REF!</definedName>
    <definedName name="_npp2001" localSheetId="1">#REF!</definedName>
    <definedName name="_npp2001">#REF!</definedName>
    <definedName name="_npp2002" localSheetId="0">#REF!</definedName>
    <definedName name="_npp2002" localSheetId="1">#REF!</definedName>
    <definedName name="_npp2002">#REF!</definedName>
    <definedName name="_npp2003" localSheetId="0">#REF!</definedName>
    <definedName name="_npp2003" localSheetId="1">#REF!</definedName>
    <definedName name="_npp2003">#REF!</definedName>
    <definedName name="_npp98" localSheetId="0">#REF!</definedName>
    <definedName name="_npp98" localSheetId="1">#REF!</definedName>
    <definedName name="_npp98">#REF!</definedName>
    <definedName name="_npp99" localSheetId="0">#REF!</definedName>
    <definedName name="_npp99" localSheetId="1">#REF!</definedName>
    <definedName name="_npp99">#REF!</definedName>
    <definedName name="_Order1" hidden="1">255</definedName>
    <definedName name="_OUT1" localSheetId="0">#REF!</definedName>
    <definedName name="_OUT1" localSheetId="1">#REF!</definedName>
    <definedName name="_OUT1">#REF!</definedName>
    <definedName name="_OUT2" localSheetId="0">'[5]Serv&amp;Trans'!#REF!</definedName>
    <definedName name="_OUT2" localSheetId="1">'[5]Serv&amp;Trans'!#REF!</definedName>
    <definedName name="_OUT2">'[5]Serv&amp;Trans'!#REF!</definedName>
    <definedName name="_OUT3" localSheetId="0">#REF!</definedName>
    <definedName name="_OUT3" localSheetId="1">#REF!</definedName>
    <definedName name="_OUT3">#REF!</definedName>
    <definedName name="_OUT4" localSheetId="0">#REF!</definedName>
    <definedName name="_OUT4" localSheetId="1">#REF!</definedName>
    <definedName name="_OUT4">#REF!</definedName>
    <definedName name="_OUT5" localSheetId="0">#REF!</definedName>
    <definedName name="_OUT5" localSheetId="1">#REF!</definedName>
    <definedName name="_OUT5">#REF!</definedName>
    <definedName name="_OUT6" localSheetId="0">#REF!</definedName>
    <definedName name="_OUT6" localSheetId="1">#REF!</definedName>
    <definedName name="_OUT6">#REF!</definedName>
    <definedName name="_OUT7" localSheetId="0">#REF!</definedName>
    <definedName name="_OUT7" localSheetId="1">#REF!</definedName>
    <definedName name="_OUT7">#REF!</definedName>
    <definedName name="_Parse_Out" localSheetId="0" hidden="1">#REF!</definedName>
    <definedName name="_Parse_Out" localSheetId="1" hidden="1">#REF!</definedName>
    <definedName name="_Parse_Out" hidden="1">#REF!</definedName>
    <definedName name="_pib2000" localSheetId="0">#REF!</definedName>
    <definedName name="_pib2000" localSheetId="1">#REF!</definedName>
    <definedName name="_pib2000">#REF!</definedName>
    <definedName name="_pib2001" localSheetId="0">#REF!</definedName>
    <definedName name="_pib2001" localSheetId="1">#REF!</definedName>
    <definedName name="_pib2001">#REF!</definedName>
    <definedName name="_pib2002" localSheetId="0">#REF!</definedName>
    <definedName name="_pib2002" localSheetId="1">#REF!</definedName>
    <definedName name="_pib2002">#REF!</definedName>
    <definedName name="_pib2003" localSheetId="0">#REF!</definedName>
    <definedName name="_pib2003" localSheetId="1">#REF!</definedName>
    <definedName name="_pib2003">#REF!</definedName>
    <definedName name="_pib98" localSheetId="1">[48]Programa!#REF!</definedName>
    <definedName name="_pib98">[11]Programa!#REF!</definedName>
    <definedName name="_pib99" localSheetId="0">#REF!</definedName>
    <definedName name="_pib99" localSheetId="1">#REF!</definedName>
    <definedName name="_pib99">#REF!</definedName>
    <definedName name="_POR96" localSheetId="0">#REF!</definedName>
    <definedName name="_POR96" localSheetId="1">#REF!</definedName>
    <definedName name="_POR96">#REF!</definedName>
    <definedName name="_PRN96" localSheetId="0">#REF!</definedName>
    <definedName name="_PRN96" localSheetId="1">#REF!</definedName>
    <definedName name="_PRN96">#REF!</definedName>
    <definedName name="_Regression_Int" hidden="1">1</definedName>
    <definedName name="_Regression_Out" hidden="1">[12]C!$AK$18:$AK$18</definedName>
    <definedName name="_Regression_X" hidden="1">[12]C!$AK$11:$AU$11</definedName>
    <definedName name="_Regression_Y" hidden="1">[12]C!$AK$10:$AU$10</definedName>
    <definedName name="_sel10" localSheetId="0">'[3]EVALUACIÓN SOCIOECONÓMICA'!#REF!</definedName>
    <definedName name="_sel10" localSheetId="1">'[3]EVALUACIÓN SOCIOECONÓMICA'!#REF!</definedName>
    <definedName name="_sel10">'[3]EVALUACIÓN SOCIOECONÓMICA'!#REF!</definedName>
    <definedName name="_sel11" localSheetId="0">'[3]EVALUACIÓN SOCIOECONÓMICA'!#REF!</definedName>
    <definedName name="_sel11" localSheetId="1">'[3]EVALUACIÓN SOCIOECONÓMICA'!#REF!</definedName>
    <definedName name="_sel11">'[3]EVALUACIÓN SOCIOECONÓMICA'!#REF!</definedName>
    <definedName name="_sel12" localSheetId="0">'[3]EVALUACIÓN PRIVADA'!#REF!</definedName>
    <definedName name="_sel12" localSheetId="1">'[3]EVALUACIÓN PRIVADA'!#REF!</definedName>
    <definedName name="_sel12">'[3]EVALUACIÓN PRIVADA'!#REF!</definedName>
    <definedName name="_sel13" localSheetId="0">'[3]EVALUACIÓN PRIVADA'!#REF!</definedName>
    <definedName name="_sel13" localSheetId="1">'[3]EVALUACIÓN PRIVADA'!#REF!</definedName>
    <definedName name="_sel13">'[3]EVALUACIÓN PRIVADA'!#REF!</definedName>
    <definedName name="_sel14" localSheetId="0">'[3]EVALUACIÓN PRIVADA'!#REF!</definedName>
    <definedName name="_sel14" localSheetId="1">'[3]EVALUACIÓN PRIVADA'!#REF!</definedName>
    <definedName name="_sel14">'[3]EVALUACIÓN PRIVADA'!#REF!</definedName>
    <definedName name="_sel16" localSheetId="0">'[3]EVALUACIÓN PRIVADA'!#REF!</definedName>
    <definedName name="_sel16" localSheetId="1">'[3]EVALUACIÓN PRIVADA'!#REF!</definedName>
    <definedName name="_sel16">'[3]EVALUACIÓN PRIVADA'!#REF!</definedName>
    <definedName name="_sel18" localSheetId="0">[3]FINANCIACIÓN!#REF!</definedName>
    <definedName name="_sel18" localSheetId="1">[3]FINANCIACIÓN!#REF!</definedName>
    <definedName name="_sel18">[3]FINANCIACIÓN!#REF!</definedName>
    <definedName name="_sel22" localSheetId="0">'[3]EVALUACIÓN PRIVADA'!#REF!</definedName>
    <definedName name="_sel22" localSheetId="1">'[3]EVALUACIÓN PRIVADA'!#REF!</definedName>
    <definedName name="_sel22">'[3]EVALUACIÓN PRIVADA'!#REF!</definedName>
    <definedName name="_sel23" localSheetId="0">'[3]EVALUACIÓN SOCIOECONÓMICA'!#REF!</definedName>
    <definedName name="_sel23" localSheetId="1">'[3]EVALUACIÓN SOCIOECONÓMICA'!#REF!</definedName>
    <definedName name="_sel23">'[3]EVALUACIÓN SOCIOECONÓMICA'!#REF!</definedName>
    <definedName name="_sel24" localSheetId="0">'[3]EVALUACIÓN SOCIOECONÓMICA'!#REF!</definedName>
    <definedName name="_sel24" localSheetId="1">'[3]EVALUACIÓN SOCIOECONÓMICA'!#REF!</definedName>
    <definedName name="_sel24">'[3]EVALUACIÓN SOCIOECONÓMICA'!#REF!</definedName>
    <definedName name="_sel31" localSheetId="0">'[3]EVALUACIÓN PRIVADA'!#REF!</definedName>
    <definedName name="_sel31" localSheetId="1">'[3]EVALUACIÓN PRIVADA'!#REF!</definedName>
    <definedName name="_sel31">'[3]EVALUACIÓN PRIVADA'!#REF!</definedName>
    <definedName name="_sel32" localSheetId="0">'[3]EVALUACIÓN PRIVADA'!#REF!</definedName>
    <definedName name="_sel32" localSheetId="1">'[3]EVALUACIÓN PRIVADA'!#REF!</definedName>
    <definedName name="_sel32">'[3]EVALUACIÓN PRIVADA'!#REF!</definedName>
    <definedName name="_sel33" localSheetId="0">'[3]EVALUACIÓN SOCIOECONÓMICA'!#REF!</definedName>
    <definedName name="_sel33" localSheetId="1">'[3]EVALUACIÓN SOCIOECONÓMICA'!#REF!</definedName>
    <definedName name="_sel33">'[3]EVALUACIÓN SOCIOECONÓMICA'!#REF!</definedName>
    <definedName name="_sel34" localSheetId="0">'[3]EVALUACIÓN SOCIOECONÓMICA'!#REF!</definedName>
    <definedName name="_sel34" localSheetId="1">'[3]EVALUACIÓN SOCIOECONÓMICA'!#REF!</definedName>
    <definedName name="_sel34">'[3]EVALUACIÓN SOCIOECONÓMICA'!#REF!</definedName>
    <definedName name="_sel5" localSheetId="0">[3]ALTERNATIVAS!#REF!</definedName>
    <definedName name="_sel5" localSheetId="1">[3]ALTERNATIVAS!#REF!</definedName>
    <definedName name="_sel5">[3]ALTERNATIVAS!#REF!</definedName>
    <definedName name="_sel6" localSheetId="0">'[3]EVALUACIÓN SOCIOECONÓMICA'!#REF!</definedName>
    <definedName name="_sel6" localSheetId="1">'[3]EVALUACIÓN SOCIOECONÓMICA'!#REF!</definedName>
    <definedName name="_sel6">'[3]EVALUACIÓN SOCIOECONÓMICA'!#REF!</definedName>
    <definedName name="_sel7" localSheetId="0">'[3]EVALUACIÓN SOCIOECONÓMICA'!#REF!</definedName>
    <definedName name="_sel7" localSheetId="1">'[3]EVALUACIÓN SOCIOECONÓMICA'!#REF!</definedName>
    <definedName name="_sel7">'[3]EVALUACIÓN SOCIOECONÓMICA'!#REF!</definedName>
    <definedName name="_sel8" localSheetId="0">'[3]EVALUACIÓN SOCIOECONÓMICA'!#REF!</definedName>
    <definedName name="_sel8" localSheetId="1">'[3]EVALUACIÓN SOCIOECONÓMICA'!#REF!</definedName>
    <definedName name="_sel8">'[3]EVALUACIÓN SOCIOECONÓMICA'!#REF!</definedName>
    <definedName name="_sel9" localSheetId="0">'[3]EVALUACIÓN SOCIOECONÓMICA'!#REF!</definedName>
    <definedName name="_sel9" localSheetId="1">'[3]EVALUACIÓN SOCIOECONÓMICA'!#REF!</definedName>
    <definedName name="_sel9">'[3]EVALUACIÓN SOCIOECONÓMICA'!#REF!</definedName>
    <definedName name="_SRN96" localSheetId="0">#REF!</definedName>
    <definedName name="_SRN96" localSheetId="1">#REF!</definedName>
    <definedName name="_SRN96">#REF!</definedName>
    <definedName name="_SRT11" localSheetId="0" hidden="1">{"Minpmon",#N/A,FALSE,"Monthinput"}</definedName>
    <definedName name="_SRT11" localSheetId="1" hidden="1">{"Minpmon",#N/A,FALSE,"Monthinput"}</definedName>
    <definedName name="_SRT11" hidden="1">{"Minpmon",#N/A,FALSE,"Monthinput"}</definedName>
    <definedName name="_tAB4" localSheetId="0">#REF!</definedName>
    <definedName name="_tAB4" localSheetId="1">#REF!</definedName>
    <definedName name="_tAB4">#REF!</definedName>
    <definedName name="_tot2" localSheetId="0">'[3]EVALUACIÓN PRIVADA'!#REF!</definedName>
    <definedName name="_tot2" localSheetId="1">'[3]EVALUACIÓN PRIVADA'!#REF!</definedName>
    <definedName name="_tot2">'[3]EVALUACIÓN PRIVADA'!#REF!</definedName>
    <definedName name="_tot3" localSheetId="1">'[3]EVALUACIÓN PRIVADA'!#REF!</definedName>
    <definedName name="_tot3">'[3]EVALUACIÓN PRIVADA'!#REF!</definedName>
    <definedName name="_UES96" localSheetId="0">#REF!</definedName>
    <definedName name="_UES96" localSheetId="1">#REF!</definedName>
    <definedName name="_UES96">#REF!</definedName>
    <definedName name="_xlcn.WorksheetConnection_Annexes_Emargement.xlsxChapitre1" hidden="1">[14]!Chapitre[#Data]</definedName>
    <definedName name="_xlcn.WorksheetConnection_Annexes_Emargement.xlsxEmargement1" hidden="1">[14]!Emargement[#Data]</definedName>
    <definedName name="_xlcn.WorksheetConnection_Annexes_Emargement.xlsxMinistere1" hidden="1">[14]!Ministere[#Data]</definedName>
    <definedName name="_xlcn.WorksheetConnection_Annexes_Emargement.xlsxPouvoir1" hidden="1">[14]!Pouvoir[#Data]</definedName>
    <definedName name="_xlcn.WorksheetConnection_Annexes_Emargement.xlsxSecteur1" hidden="1">[14]!Secteur[#Data]</definedName>
    <definedName name="_xlcn.WorksheetConnection_Annexes_Emargement.xlsxSection1" hidden="1">[14]!Section[#Data]</definedName>
    <definedName name="_xlcn.WorksheetConnection_PIP.xlsxCHAPITRE1" hidden="1">[15]!CHAPITRE[#Data]</definedName>
    <definedName name="_xlcn.WorksheetConnection_PIP.xlsxFONCT1" hidden="1">[15]!FONCT[#Data]</definedName>
    <definedName name="_xlcn.WorksheetConnection_PIP.xlsxINSTANCE1" hidden="1">[15]!INSTANCE[#Data]</definedName>
    <definedName name="_xlcn.WorksheetConnection_PIP.xlsxLOCALISATION1" hidden="1">[15]!LOCALISATION[#Data]</definedName>
    <definedName name="_xlcn.WorksheetConnection_PIP.xlsxMINISTERE1" hidden="1">[15]!MINISTERE[#Data]</definedName>
    <definedName name="_xlcn.WorksheetConnection_PIP.xlsxPOUVOIR1" hidden="1">[15]!POUVOIR[#Data]</definedName>
    <definedName name="_xlcn.WorksheetConnection_PIP.xlsxPROGRAMME1" hidden="1">[15]!PROGRAMME[#Data]</definedName>
    <definedName name="_xlcn.WorksheetConnection_PIP.xlsxPROJET1" hidden="1">[15]!PROJET[#Data]</definedName>
    <definedName name="_xlcn.WorksheetConnection_PIP.xlsxREFONDATION1" hidden="1">[15]!REFONDATION[#Data]</definedName>
    <definedName name="_xlcn.WorksheetConnection_PIP.xlsxSDRP1" hidden="1">[15]!SDRP[#Data]</definedName>
    <definedName name="_xlcn.WorksheetConnection_PIP.xlsxSECTEUR1" hidden="1">[15]!SECTEUR[#Data]</definedName>
    <definedName name="_xlcn.WorksheetConnection_PIP.xlsxSECTION1" hidden="1">[15]!SECTION[#Data]</definedName>
    <definedName name="_xlcn.WorksheetConnection_PIP.xlsxTYPE1" hidden="1">[15]!TYPE[#Data]</definedName>
    <definedName name="a" localSheetId="0">#REF!</definedName>
    <definedName name="a" localSheetId="1">#REF!</definedName>
    <definedName name="a">#REF!</definedName>
    <definedName name="A_impresión_IM" localSheetId="0">#REF!</definedName>
    <definedName name="A_impresión_IM" localSheetId="1">#REF!</definedName>
    <definedName name="A_impresión_IM">#REF!</definedName>
    <definedName name="A_MPCE" localSheetId="0">#REF!</definedName>
    <definedName name="A_MPCE" localSheetId="1">#REF!</definedName>
    <definedName name="A_MPCE">#REF!</definedName>
    <definedName name="AA" localSheetId="0">#REF!</definedName>
    <definedName name="AA" localSheetId="1">#REF!</definedName>
    <definedName name="AA">#REF!</definedName>
    <definedName name="AA__Contents_and_file_description" localSheetId="0">#REF!</definedName>
    <definedName name="AA__Contents_and_file_description" localSheetId="1">#REF!</definedName>
    <definedName name="AA__Contents_and_file_description">#REF!</definedName>
    <definedName name="aaa" localSheetId="0" hidden="1">{"Riqfin97",#N/A,FALSE,"Tran";"Riqfinpro",#N/A,FALSE,"Tran"}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localSheetId="1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 localSheetId="1">[48]Programa!#REF!</definedName>
    <definedName name="abr">[11]Programa!#REF!</definedName>
    <definedName name="Accumulated_flows" localSheetId="1">[16]Program!#REF!</definedName>
    <definedName name="Accumulated_flows">[16]Program!#REF!</definedName>
    <definedName name="ACPAZ96" localSheetId="0">#REF!</definedName>
    <definedName name="ACPAZ96" localSheetId="1">#REF!</definedName>
    <definedName name="ACPAZ96">#REF!</definedName>
    <definedName name="ACTIVATE" localSheetId="0">#REF!</definedName>
    <definedName name="ACTIVATE" localSheetId="1">#REF!</definedName>
    <definedName name="ACTIVATE">#REF!</definedName>
    <definedName name="ActualNumberOfPayments" localSheetId="1">IFERROR(IF(LoanIsGood,IF(PaymentsPerYear=1,1,MATCH(0.01,End_Bal,-1)+1)),"")</definedName>
    <definedName name="ActualNumberOfPayments">IFERROR(IF(LoanIsGood,IF(PaymentsPerYear=1,1,MATCH(0.01,End_Bal,-1)+1)),"")</definedName>
    <definedName name="ad" localSheetId="0" hidden="1">{"Riqfin97",#N/A,FALSE,"Tran";"Riqfinpro",#N/A,FALSE,"Tran"}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localSheetId="1" hidden="1">{"Tab1",#N/A,FALSE,"P";"Tab2",#N/A,FALSE,"P"}</definedName>
    <definedName name="af" hidden="1">{"Tab1",#N/A,FALSE,"P";"Tab2",#N/A,FALSE,"P"}</definedName>
    <definedName name="ag" localSheetId="0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 localSheetId="1">#REF!</definedName>
    <definedName name="ahme2000">#REF!</definedName>
    <definedName name="ahme2001" localSheetId="0">#REF!</definedName>
    <definedName name="ahme2001" localSheetId="1">#REF!</definedName>
    <definedName name="ahme2001">#REF!</definedName>
    <definedName name="ahme2002" localSheetId="0">#REF!</definedName>
    <definedName name="ahme2002" localSheetId="1">#REF!</definedName>
    <definedName name="ahme2002">#REF!</definedName>
    <definedName name="ahme2003" localSheetId="0">#REF!</definedName>
    <definedName name="ahme2003" localSheetId="1">#REF!</definedName>
    <definedName name="ahme2003">#REF!</definedName>
    <definedName name="ahme98" localSheetId="1">[48]Programa!#REF!</definedName>
    <definedName name="ahme98">[11]Programa!#REF!</definedName>
    <definedName name="ahme98s" localSheetId="0">#REF!</definedName>
    <definedName name="ahme98s" localSheetId="1">#REF!</definedName>
    <definedName name="ahme98s">#REF!</definedName>
    <definedName name="ahme99" localSheetId="0">#REF!</definedName>
    <definedName name="ahme99" localSheetId="1">#REF!</definedName>
    <definedName name="ahme99">#REF!</definedName>
    <definedName name="ahome" localSheetId="0">#REF!</definedName>
    <definedName name="ahome" localSheetId="1">#REF!</definedName>
    <definedName name="ahome">#REF!</definedName>
    <definedName name="ahome98" localSheetId="1">[48]Programa!#REF!</definedName>
    <definedName name="ahome98">[11]Programa!#REF!</definedName>
    <definedName name="ahome98j" localSheetId="1">[48]Programa!#REF!</definedName>
    <definedName name="ahome98j">[11]Programa!#REF!</definedName>
    <definedName name="ahorro" localSheetId="0">#REF!</definedName>
    <definedName name="ahorro" localSheetId="1">#REF!</definedName>
    <definedName name="ahorro">#REF!</definedName>
    <definedName name="ahorro2000" localSheetId="0">#REF!</definedName>
    <definedName name="ahorro2000" localSheetId="1">#REF!</definedName>
    <definedName name="ahorro2000">#REF!</definedName>
    <definedName name="ahorro2001" localSheetId="0">#REF!</definedName>
    <definedName name="ahorro2001" localSheetId="1">#REF!</definedName>
    <definedName name="ahorro2001">#REF!</definedName>
    <definedName name="ahorro2002" localSheetId="0">#REF!</definedName>
    <definedName name="ahorro2002" localSheetId="1">#REF!</definedName>
    <definedName name="ahorro2002">#REF!</definedName>
    <definedName name="ahorro2003" localSheetId="0">#REF!</definedName>
    <definedName name="ahorro2003" localSheetId="1">#REF!</definedName>
    <definedName name="ahorro2003">#REF!</definedName>
    <definedName name="ahorro98" localSheetId="1">[48]Programa!#REF!</definedName>
    <definedName name="ahorro98">[11]Programa!#REF!</definedName>
    <definedName name="ahorro98j" localSheetId="1">[48]Programa!#REF!</definedName>
    <definedName name="ahorro98j">[11]Programa!#REF!</definedName>
    <definedName name="ahorro98s" localSheetId="0">#REF!</definedName>
    <definedName name="ahorro98s" localSheetId="1">#REF!</definedName>
    <definedName name="ahorro98s">#REF!</definedName>
    <definedName name="ahorro99" localSheetId="0">#REF!</definedName>
    <definedName name="ahorro99" localSheetId="1">#REF!</definedName>
    <definedName name="ahorro99">#REF!</definedName>
    <definedName name="aj" localSheetId="0" hidden="1">{"Riqfin97",#N/A,FALSE,"Tran";"Riqfinpro",#N/A,FALSE,"Tran"}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 localSheetId="1">#REF!</definedName>
    <definedName name="AJUST">#REF!</definedName>
    <definedName name="ajust0" localSheetId="0">#REF!</definedName>
    <definedName name="ajust0" localSheetId="1">#REF!</definedName>
    <definedName name="ajust0">#REF!</definedName>
    <definedName name="ajust1" localSheetId="0">#REF!</definedName>
    <definedName name="ajust1" localSheetId="1">#REF!</definedName>
    <definedName name="ajust1">#REF!</definedName>
    <definedName name="ajustsal" localSheetId="0">#REF!</definedName>
    <definedName name="ajustsal" localSheetId="1">#REF!</definedName>
    <definedName name="ajustsal">#REF!</definedName>
    <definedName name="ajustsal_1" localSheetId="0">#REF!</definedName>
    <definedName name="ajustsal_1" localSheetId="1">#REF!</definedName>
    <definedName name="ajustsal_1">#REF!</definedName>
    <definedName name="al" localSheetId="0" hidden="1">{"Riqfin97",#N/A,FALSE,"Tran";"Riqfinpro",#N/A,FALSE,"Tran"}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LINEA" localSheetId="0">'Section_Article 2122'!$D$4:$D$984</definedName>
    <definedName name="alkor" localSheetId="0">[3]ALTERNATIVAS!#REF!</definedName>
    <definedName name="alkor" localSheetId="1">[3]ALTERNATIVAS!#REF!</definedName>
    <definedName name="alkor">[3]ALTERNATIVAS!#REF!</definedName>
    <definedName name="all" localSheetId="0">#REF!</definedName>
    <definedName name="all" localSheetId="1">#REF!</definedName>
    <definedName name="all">#REF!</definedName>
    <definedName name="alternativa" localSheetId="0">[3]ALTERNATIVAS!#REF!</definedName>
    <definedName name="alternativa" localSheetId="1">[3]ALTERNATIVAS!#REF!</definedName>
    <definedName name="alternativa">[3]ALTERNATIVAS!#REF!</definedName>
    <definedName name="AlternativaSeleccionada" localSheetId="1">'[3]ANÁLISIS DE SENSIBILIDAD'!#REF!</definedName>
    <definedName name="AlternativaSeleccionada">'[3]ANÁLISIS DE SENSIBILIDAD'!#REF!</definedName>
    <definedName name="amortext" localSheetId="0">#REF!</definedName>
    <definedName name="amortext" localSheetId="1">#REF!</definedName>
    <definedName name="amortext">#REF!</definedName>
    <definedName name="amortint" localSheetId="0">#REF!</definedName>
    <definedName name="amortint" localSheetId="1">#REF!</definedName>
    <definedName name="amortint">#REF!</definedName>
    <definedName name="ANDA96" localSheetId="0">#REF!</definedName>
    <definedName name="ANDA96" localSheetId="1">#REF!</definedName>
    <definedName name="ANDA96">#REF!</definedName>
    <definedName name="AÑO_1999" localSheetId="0">#REF!</definedName>
    <definedName name="AÑO_1999" localSheetId="1">#REF!</definedName>
    <definedName name="AÑO_1999">#REF!</definedName>
    <definedName name="años2" localSheetId="1">'[3]EVALUACIÓN PRIVADA'!#REF!</definedName>
    <definedName name="años2">'[3]EVALUACIÓN PRIVADA'!#REF!</definedName>
    <definedName name="años3" localSheetId="1">'[3]EVALUACIÓN PRIVADA'!#REF!</definedName>
    <definedName name="años3">'[3]EVALUACIÓN PRIVADA'!#REF!</definedName>
    <definedName name="ANTECEDENTES" localSheetId="0">[3]PREPARACION!#REF!</definedName>
    <definedName name="ANTECEDENTES" localSheetId="1">[3]PREPARACION!#REF!</definedName>
    <definedName name="ANTECEDENTES">[3]PREPARACION!#REF!</definedName>
    <definedName name="ANTEL96" localSheetId="0">#REF!</definedName>
    <definedName name="ANTEL96" localSheetId="1">#REF!</definedName>
    <definedName name="ANTEL96">#REF!</definedName>
    <definedName name="ANTERIEUR" localSheetId="0">'Section_Article 2122'!#REF!</definedName>
    <definedName name="ANTERIEUR" localSheetId="1">[17]mensuel_section_alinea!#REF!</definedName>
    <definedName name="ANTERIEUR">[17]mensuel_section_alinea!#REF!</definedName>
    <definedName name="AOUT" localSheetId="0">'Section_Article 2122'!#REF!</definedName>
    <definedName name="ARCHIVES">'[18]NOUVEAUX-PROGRAMMES 2012-2013_'!$F$1004</definedName>
    <definedName name="areor" localSheetId="0">#REF!</definedName>
    <definedName name="areor" localSheetId="1">#REF!</definedName>
    <definedName name="areor">#REF!</definedName>
    <definedName name="as" localSheetId="0" hidden="1">{"Minpmon",#N/A,FALSE,"Monthinput"}</definedName>
    <definedName name="as" localSheetId="1" hidden="1">{"Minpmon",#N/A,FALSE,"Monthinput"}</definedName>
    <definedName name="as" hidden="1">{"Minpmon",#N/A,FALSE,"Monthinput"}</definedName>
    <definedName name="aug" localSheetId="1">[50]section_article!#REF!</definedName>
    <definedName name="aug">[19]section_article!#REF!</definedName>
    <definedName name="AUTOMECA1" localSheetId="1">IFERROR(IF([0]!LoanIsGood,IF([0]!PaymentsPerYear=1,1,MATCH(0.01,End_Bal,-1)+1)),"")</definedName>
    <definedName name="AUTOMECA1">IFERROR(IF([0]!LoanIsGood,IF([0]!PaymentsPerYear=1,1,MATCH(0.01,End_Bal,-1)+1)),"")</definedName>
    <definedName name="Autres" localSheetId="0" hidden="1">{"Riqfin97",#N/A,FALSE,"Tran";"Riqfinpro",#N/A,FALSE,"Tran"}</definedName>
    <definedName name="Autres" localSheetId="1" hidden="1">{"Riqfin97",#N/A,FALSE,"Tran";"Riqfinpro",#N/A,FALSE,"Tran"}</definedName>
    <definedName name="Autres" hidden="1">{"Riqfin97",#N/A,FALSE,"Tran";"Riqfinpro",#N/A,FALSE,"Tran"}</definedName>
    <definedName name="AVRIL" localSheetId="0">'Section_Article 2122'!#REF!</definedName>
    <definedName name="b" localSheetId="0">#REF!</definedName>
    <definedName name="b" localSheetId="1">#REF!</definedName>
    <definedName name="b">#REF!</definedName>
    <definedName name="B_MEF" localSheetId="0">#REF!</definedName>
    <definedName name="B_MEF" localSheetId="1">#REF!</definedName>
    <definedName name="B_MEF">#REF!</definedName>
    <definedName name="B_S" localSheetId="0">#REF!</definedName>
    <definedName name="B_S" localSheetId="1">#REF!</definedName>
    <definedName name="B_S">#REF!</definedName>
    <definedName name="bancos" localSheetId="0">#REF!</definedName>
    <definedName name="bancos" localSheetId="1">#REF!</definedName>
    <definedName name="bancos">#REF!</definedName>
    <definedName name="BANCOS_COMERCIALES" localSheetId="0">#REF!</definedName>
    <definedName name="BANCOS_COMERCIALES" localSheetId="1">#REF!</definedName>
    <definedName name="BANCOS_COMERCIALES">#REF!</definedName>
    <definedName name="Bank_soundness" localSheetId="0">#REF!</definedName>
    <definedName name="Bank_soundness" localSheetId="1">#REF!</definedName>
    <definedName name="Bank_soundness">#REF!</definedName>
    <definedName name="BaseYear" localSheetId="0">#REF!</definedName>
    <definedName name="BaseYear" localSheetId="1">#REF!</definedName>
    <definedName name="BaseYear">#REF!</definedName>
    <definedName name="Basic_Data" localSheetId="0">#REF!</definedName>
    <definedName name="Basic_Data" localSheetId="1">#REF!</definedName>
    <definedName name="Basic_Data">#REF!</definedName>
    <definedName name="bb" localSheetId="0" hidden="1">{"Riqfin97",#N/A,FALSE,"Tran";"Riqfinpro",#N/A,FALSE,"Tran"}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 localSheetId="1">#REF!</definedName>
    <definedName name="BB__Data_Exports_from_Real__Sector_File">#REF!</definedName>
    <definedName name="BB__Data_Imports_from_BOP_File" localSheetId="0">#REF!</definedName>
    <definedName name="BB__Data_Imports_from_BOP_File" localSheetId="1">#REF!</definedName>
    <definedName name="BB__Data_Imports_from_BOP_File">#REF!</definedName>
    <definedName name="BB__Data_Imports_from_Fiscal_File" localSheetId="0">#REF!</definedName>
    <definedName name="BB__Data_Imports_from_Fiscal_File" localSheetId="1">#REF!</definedName>
    <definedName name="BB__Data_Imports_from_Fiscal_File">#REF!</definedName>
    <definedName name="BB__Data_Imports_from_Monetary_File" localSheetId="0">#REF!</definedName>
    <definedName name="BB__Data_Imports_from_Monetary_File" localSheetId="1">#REF!</definedName>
    <definedName name="BB__Data_Imports_from_Monetary_File">#REF!</definedName>
    <definedName name="BB__Data_inputs_for_projections" localSheetId="0">#REF!</definedName>
    <definedName name="BB__Data_inputs_for_projections" localSheetId="1">#REF!</definedName>
    <definedName name="BB__Data_inputs_for_projections">#REF!</definedName>
    <definedName name="bbbb" localSheetId="0" hidden="1">{"Minpmon",#N/A,FALSE,"Monthinput"}</definedName>
    <definedName name="bbbb" localSheetId="1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localSheetId="1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'[3]EVALUACIÓN PRIVADA'!#REF!</definedName>
    <definedName name="bcaeinicial2" localSheetId="1">'[3]EVALUACIÓN PRIVADA'!#REF!</definedName>
    <definedName name="bcaeinicial2">'[3]EVALUACIÓN PRIVADA'!#REF!</definedName>
    <definedName name="bcaeinicial3" localSheetId="0">'[3]EVALUACIÓN PRIVADA'!#REF!</definedName>
    <definedName name="bcaeinicial3" localSheetId="1">'[3]EVALUACIÓN PRIVADA'!#REF!</definedName>
    <definedName name="bcaeinicial3">'[3]EVALUACIÓN PRIVADA'!#REF!</definedName>
    <definedName name="bcaminicial2" localSheetId="0">'[3]EVALUACIÓN PRIVADA'!#REF!</definedName>
    <definedName name="bcaminicial2" localSheetId="1">'[3]EVALUACIÓN PRIVADA'!#REF!</definedName>
    <definedName name="bcaminicial2">'[3]EVALUACIÓN PRIVADA'!#REF!</definedName>
    <definedName name="bcaminicial3" localSheetId="0">'[3]EVALUACIÓN PRIVADA'!#REF!</definedName>
    <definedName name="bcaminicial3" localSheetId="1">'[3]EVALUACIÓN PRIVADA'!#REF!</definedName>
    <definedName name="bcaminicial3">'[3]EVALUACIÓN PRIVADA'!#REF!</definedName>
    <definedName name="bcos" localSheetId="0">#REF!</definedName>
    <definedName name="bcos" localSheetId="1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[11]Programa!#REF!</definedName>
    <definedName name="bem" localSheetId="1">[48]Programa!#REF!</definedName>
    <definedName name="bem">[11]Programa!#REF!</definedName>
    <definedName name="BENE" localSheetId="1">[20]Liste!#REF!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 localSheetId="1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K">#N/A</definedName>
    <definedName name="BKF">#N/A</definedName>
    <definedName name="BMG" localSheetId="1">[51]Q6!$E$28:$AH$28</definedName>
    <definedName name="BMG">[21]Q6!$E$28:$AH$28</definedName>
    <definedName name="BMII">#N/A</definedName>
    <definedName name="BMIIB">#N/A</definedName>
    <definedName name="BMIIG">#N/A</definedName>
    <definedName name="BOP" localSheetId="0">#REF!</definedName>
    <definedName name="BOP" localSheetId="1">#REF!</definedName>
    <definedName name="BOP">#REF!</definedName>
    <definedName name="BOP_Q96" localSheetId="0">#REF!</definedName>
    <definedName name="BOP_Q96" localSheetId="1">#REF!</definedName>
    <definedName name="BOP_Q96">#REF!</definedName>
    <definedName name="BOP_Q97" localSheetId="0">#REF!</definedName>
    <definedName name="BOP_Q97" localSheetId="1">#REF!</definedName>
    <definedName name="BOP_Q97">#REF!</definedName>
    <definedName name="BOP_SUM" localSheetId="0">#REF!</definedName>
    <definedName name="BOP_SUM" localSheetId="1">#REF!</definedName>
    <definedName name="BOP_SUM">#REF!</definedName>
    <definedName name="BXG" localSheetId="1">[51]Q6!$E$26:$AH$26</definedName>
    <definedName name="BXG">[21]Q6!$E$26:$AH$26</definedName>
    <definedName name="C_MARNDR" localSheetId="0">#REF!</definedName>
    <definedName name="C_MARNDR" localSheetId="1">#REF!</definedName>
    <definedName name="C_MARNDR">#REF!</definedName>
    <definedName name="caep2" localSheetId="0">'[3]EVALUACIÓN PRIVADA'!#REF!</definedName>
    <definedName name="caep2" localSheetId="1">'[3]EVALUACIÓN PRIVADA'!#REF!</definedName>
    <definedName name="caep2">'[3]EVALUACIÓN PRIVADA'!#REF!</definedName>
    <definedName name="caep3" localSheetId="0">'[3]EVALUACIÓN PRIVADA'!#REF!</definedName>
    <definedName name="caep3" localSheetId="1">'[3]EVALUACIÓN PRIVADA'!#REF!</definedName>
    <definedName name="caep3">'[3]EVALUACIÓN PRIVADA'!#REF!</definedName>
    <definedName name="caes2" localSheetId="0">'[3]EVALUACIÓN SOCIOECONÓMICA'!#REF!</definedName>
    <definedName name="caes2" localSheetId="1">'[3]EVALUACIÓN SOCIOECONÓMICA'!#REF!</definedName>
    <definedName name="caes2">'[3]EVALUACIÓN SOCIOECONÓMICA'!#REF!</definedName>
    <definedName name="caes3" localSheetId="0">'[3]EVALUACIÓN SOCIOECONÓMICA'!#REF!</definedName>
    <definedName name="caes3" localSheetId="1">'[3]EVALUACIÓN SOCIOECONÓMICA'!#REF!</definedName>
    <definedName name="caes3">'[3]EVALUACIÓN SOCIOECONÓMICA'!#REF!</definedName>
    <definedName name="CAJA" localSheetId="0">#REF!</definedName>
    <definedName name="CAJA" localSheetId="1">#REF!</definedName>
    <definedName name="CAJA">#REF!</definedName>
    <definedName name="calcNGS_NGDP">#N/A</definedName>
    <definedName name="CAT" localSheetId="0">#REF!</definedName>
    <definedName name="CAT" localSheetId="1">#REF!</definedName>
    <definedName name="CAT">#REF!</definedName>
    <definedName name="categorie" localSheetId="0">OFFSET([22]Code!$A$2,0,0,COUNTA([22]Code!$A:$A)-1,1)</definedName>
    <definedName name="categorie">OFFSET([23]Code!$A$2,0,0,COUNTA([23]Code!$A:$A)-1,1)</definedName>
    <definedName name="categoriedesc" localSheetId="0">OFFSET([22]Code!$A$2,0,0,COUNTA([22]Code!$A:$A)-1,2)</definedName>
    <definedName name="categoriedesc">OFFSET([23]Code!$A$2,0,0,COUNTA([23]Code!$A:$A)-1,2)</definedName>
    <definedName name="cc" localSheetId="0" hidden="1">{"Riqfin97",#N/A,FALSE,"Tran";"Riqfinpro",#N/A,FALSE,"Tran"}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 localSheetId="1">#REF!</definedName>
    <definedName name="CC_1">#REF!</definedName>
    <definedName name="CC_1__CPI_data" localSheetId="0">#REF!</definedName>
    <definedName name="CC_1__CPI_data" localSheetId="1">#REF!</definedName>
    <definedName name="CC_1__CPI_data">#REF!</definedName>
    <definedName name="CC_1__GDP_by_Final_Demand_Component" localSheetId="0">#REF!</definedName>
    <definedName name="CC_1__GDP_by_Final_Demand_Component" localSheetId="1">#REF!</definedName>
    <definedName name="CC_1__GDP_by_Final_Demand_Component">#REF!</definedName>
    <definedName name="CC_1__Gross_Domestic_Investment" localSheetId="0">#REF!</definedName>
    <definedName name="CC_1__Gross_Domestic_Investment" localSheetId="1">#REF!</definedName>
    <definedName name="CC_1__Gross_Domestic_Investment">#REF!</definedName>
    <definedName name="CC_1__National_Income_at_current_prices" localSheetId="0">#REF!</definedName>
    <definedName name="CC_1__National_Income_at_current_prices" localSheetId="1">#REF!</definedName>
    <definedName name="CC_1__National_Income_at_current_prices">#REF!</definedName>
    <definedName name="CC_1__Real_GDP_by_Sector" localSheetId="0">#REF!</definedName>
    <definedName name="CC_1__Real_GDP_by_Sector" localSheetId="1">#REF!</definedName>
    <definedName name="CC_1__Real_GDP_by_Sector">#REF!</definedName>
    <definedName name="CC_1__Selected_Wage_Indicators" localSheetId="0">#REF!</definedName>
    <definedName name="CC_1__Selected_Wage_Indicators" localSheetId="1">#REF!</definedName>
    <definedName name="CC_1__Selected_Wage_Indicators">#REF!</definedName>
    <definedName name="CC_1__Statistics_Agriculture" localSheetId="0">#REF!</definedName>
    <definedName name="CC_1__Statistics_Agriculture" localSheetId="1">#REF!</definedName>
    <definedName name="CC_1__Statistics_Agriculture">#REF!</definedName>
    <definedName name="CC_1__Statistics_Manufacturing_Production" localSheetId="0">#REF!</definedName>
    <definedName name="CC_1__Statistics_Manufacturing_Production" localSheetId="1">#REF!</definedName>
    <definedName name="CC_1__Statistics_Manufacturing_Production">#REF!</definedName>
    <definedName name="CC_2" localSheetId="0">#REF!</definedName>
    <definedName name="CC_2" localSheetId="1">#REF!</definedName>
    <definedName name="CC_2">#REF!</definedName>
    <definedName name="ccbccr" localSheetId="0">#REF!</definedName>
    <definedName name="ccbccr" localSheetId="1">#REF!</definedName>
    <definedName name="ccbccr">#REF!</definedName>
    <definedName name="ccc" localSheetId="1">#N/A</definedName>
    <definedName name="ccc">#N/A</definedName>
    <definedName name="cccc" localSheetId="1">#N/A</definedName>
    <definedName name="cccc">#N/A</definedName>
    <definedName name="ccccc" localSheetId="0" hidden="1">{"Minpmon",#N/A,FALSE,"Monthinput"}</definedName>
    <definedName name="ccccc" localSheetId="1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localSheetId="1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 localSheetId="1">#REF!</definedName>
    <definedName name="ccme">#REF!</definedName>
    <definedName name="ccme2000" localSheetId="0">#REF!</definedName>
    <definedName name="ccme2000" localSheetId="1">#REF!</definedName>
    <definedName name="ccme2000">#REF!</definedName>
    <definedName name="ccme2001" localSheetId="0">#REF!</definedName>
    <definedName name="ccme2001" localSheetId="1">#REF!</definedName>
    <definedName name="ccme2001">#REF!</definedName>
    <definedName name="ccme2002" localSheetId="0">#REF!</definedName>
    <definedName name="ccme2002" localSheetId="1">#REF!</definedName>
    <definedName name="ccme2002">#REF!</definedName>
    <definedName name="ccme2003" localSheetId="0">#REF!</definedName>
    <definedName name="ccme2003" localSheetId="1">#REF!</definedName>
    <definedName name="ccme2003">#REF!</definedName>
    <definedName name="ccme98" localSheetId="1">[48]Programa!#REF!</definedName>
    <definedName name="ccme98">[11]Programa!#REF!</definedName>
    <definedName name="ccme98j" localSheetId="1">[48]Programa!#REF!</definedName>
    <definedName name="ccme98j">[11]Programa!#REF!</definedName>
    <definedName name="ccme98s" localSheetId="0">#REF!</definedName>
    <definedName name="ccme98s" localSheetId="1">#REF!</definedName>
    <definedName name="ccme98s">#REF!</definedName>
    <definedName name="ccme99" localSheetId="0">#REF!</definedName>
    <definedName name="ccme99" localSheetId="1">#REF!</definedName>
    <definedName name="ccme99">#REF!</definedName>
    <definedName name="CCode">[24]Codes!$A$2</definedName>
    <definedName name="cde" localSheetId="0" hidden="1">{"Riqfin97",#N/A,FALSE,"Tran";"Riqfinpro",#N/A,FALSE,"Tran"}</definedName>
    <definedName name="cde" localSheetId="1" hidden="1">{"Riqfin97",#N/A,FALSE,"Tran";"Riqfinpro",#N/A,FALSE,"Tran"}</definedName>
    <definedName name="cde" hidden="1">{"Riqfin97",#N/A,FALSE,"Tran";"Riqfinpro",#N/A,FALSE,"Tran"}</definedName>
    <definedName name="celda0" localSheetId="1">[3]PREPARACION!#REF!</definedName>
    <definedName name="celda0">[3]PREPARACION!#REF!</definedName>
    <definedName name="celda10" localSheetId="1">'[3]EVALUACIÓN SOCIOECONÓMICA'!#REF!</definedName>
    <definedName name="celda10">'[3]EVALUACIÓN SOCIOECONÓMICA'!#REF!</definedName>
    <definedName name="celda10a" localSheetId="0">'[3]EVALUACIÓN SOCIOECONÓMICA'!#REF!</definedName>
    <definedName name="celda10a" localSheetId="1">'[3]EVALUACIÓN SOCIOECONÓMICA'!#REF!</definedName>
    <definedName name="celda10a">'[3]EVALUACIÓN SOCIOECONÓMICA'!#REF!</definedName>
    <definedName name="celda11" localSheetId="0">'[3]EVALUACIÓN SOCIOECONÓMICA'!#REF!</definedName>
    <definedName name="celda11" localSheetId="1">'[3]EVALUACIÓN SOCIOECONÓMICA'!#REF!</definedName>
    <definedName name="celda11">'[3]EVALUACIÓN SOCIOECONÓMICA'!#REF!</definedName>
    <definedName name="celda11a" localSheetId="0">'[3]EVALUACIÓN SOCIOECONÓMICA'!#REF!</definedName>
    <definedName name="celda11a" localSheetId="1">'[3]EVALUACIÓN SOCIOECONÓMICA'!#REF!</definedName>
    <definedName name="celda11a">'[3]EVALUACIÓN SOCIOECONÓMICA'!#REF!</definedName>
    <definedName name="celda12" localSheetId="0">'[3]EVALUACIÓN PRIVADA'!#REF!</definedName>
    <definedName name="celda12" localSheetId="1">'[3]EVALUACIÓN PRIVADA'!#REF!</definedName>
    <definedName name="celda12">'[3]EVALUACIÓN PRIVADA'!#REF!</definedName>
    <definedName name="celda12a" localSheetId="0">'[3]EVALUACIÓN PRIVADA'!#REF!</definedName>
    <definedName name="celda12a" localSheetId="1">'[3]EVALUACIÓN PRIVADA'!#REF!</definedName>
    <definedName name="celda12a">'[3]EVALUACIÓN PRIVADA'!#REF!</definedName>
    <definedName name="celda13" localSheetId="0">'[3]EVALUACIÓN PRIVADA'!#REF!</definedName>
    <definedName name="celda13" localSheetId="1">'[3]EVALUACIÓN PRIVADA'!#REF!</definedName>
    <definedName name="celda13">'[3]EVALUACIÓN PRIVADA'!#REF!</definedName>
    <definedName name="celda13a" localSheetId="0">'[3]EVALUACIÓN PRIVADA'!#REF!</definedName>
    <definedName name="celda13a" localSheetId="1">'[3]EVALUACIÓN PRIVADA'!#REF!</definedName>
    <definedName name="celda13a">'[3]EVALUACIÓN PRIVADA'!#REF!</definedName>
    <definedName name="celda14" localSheetId="0">'[3]EVALUACIÓN PRIVADA'!#REF!</definedName>
    <definedName name="celda14" localSheetId="1">'[3]EVALUACIÓN PRIVADA'!#REF!</definedName>
    <definedName name="celda14">'[3]EVALUACIÓN PRIVADA'!#REF!</definedName>
    <definedName name="celda14a" localSheetId="0">'[3]EVALUACIÓN PRIVADA'!#REF!</definedName>
    <definedName name="celda14a" localSheetId="1">'[3]EVALUACIÓN PRIVADA'!#REF!</definedName>
    <definedName name="celda14a">'[3]EVALUACIÓN PRIVADA'!#REF!</definedName>
    <definedName name="celda15" localSheetId="0">'[3]EVALUACIÓN PRIVADA'!#REF!</definedName>
    <definedName name="celda15" localSheetId="1">'[3]EVALUACIÓN PRIVADA'!#REF!</definedName>
    <definedName name="celda15">'[3]EVALUACIÓN PRIVADA'!#REF!</definedName>
    <definedName name="celda16" localSheetId="0">'[3]EVALUACIÓN PRIVADA'!#REF!</definedName>
    <definedName name="celda16" localSheetId="1">'[3]EVALUACIÓN PRIVADA'!#REF!</definedName>
    <definedName name="celda16">'[3]EVALUACIÓN PRIVADA'!#REF!</definedName>
    <definedName name="celda16a" localSheetId="0">'[3]EVALUACIÓN PRIVADA'!#REF!</definedName>
    <definedName name="celda16a" localSheetId="1">'[3]EVALUACIÓN PRIVADA'!#REF!</definedName>
    <definedName name="celda16a">'[3]EVALUACIÓN PRIVADA'!#REF!</definedName>
    <definedName name="celda18" localSheetId="0">[3]FINANCIACIÓN!#REF!</definedName>
    <definedName name="celda18" localSheetId="1">[3]FINANCIACIÓN!#REF!</definedName>
    <definedName name="celda18">[3]FINANCIACIÓN!#REF!</definedName>
    <definedName name="celda18b" localSheetId="0">[3]FINANCIACIÓN!#REF!</definedName>
    <definedName name="celda18b" localSheetId="1">[3]FINANCIACIÓN!#REF!</definedName>
    <definedName name="celda18b">[3]FINANCIACIÓN!#REF!</definedName>
    <definedName name="celda19" localSheetId="0">[3]PREPARACION!#REF!</definedName>
    <definedName name="celda19" localSheetId="1">[3]PREPARACION!#REF!</definedName>
    <definedName name="celda19">[3]PREPARACION!#REF!</definedName>
    <definedName name="celda20" localSheetId="0">[3]ALTERNATIVAS!#REF!</definedName>
    <definedName name="celda20" localSheetId="1">[3]ALTERNATIVAS!#REF!</definedName>
    <definedName name="celda20">[3]ALTERNATIVAS!#REF!</definedName>
    <definedName name="celda21c" localSheetId="0">'[3]EVALUACIÓN PRIVADA'!#REF!</definedName>
    <definedName name="celda21c" localSheetId="1">'[3]EVALUACIÓN PRIVADA'!#REF!</definedName>
    <definedName name="celda21c">'[3]EVALUACIÓN PRIVADA'!#REF!</definedName>
    <definedName name="celda22" localSheetId="0">'[3]EVALUACIÓN PRIVADA'!#REF!</definedName>
    <definedName name="celda22" localSheetId="1">'[3]EVALUACIÓN PRIVADA'!#REF!</definedName>
    <definedName name="celda22">'[3]EVALUACIÓN PRIVADA'!#REF!</definedName>
    <definedName name="celda22a" localSheetId="0">'[3]EVALUACIÓN PRIVADA'!#REF!</definedName>
    <definedName name="celda22a" localSheetId="1">'[3]EVALUACIÓN PRIVADA'!#REF!</definedName>
    <definedName name="celda22a">'[3]EVALUACIÓN PRIVADA'!#REF!</definedName>
    <definedName name="celda22b" localSheetId="0">'[3]EVALUACIÓN PRIVADA'!#REF!</definedName>
    <definedName name="celda22b" localSheetId="1">'[3]EVALUACIÓN PRIVADA'!#REF!</definedName>
    <definedName name="celda22b">'[3]EVALUACIÓN PRIVADA'!#REF!</definedName>
    <definedName name="celda22c" localSheetId="0">'[3]EVALUACIÓN PRIVADA'!#REF!</definedName>
    <definedName name="celda22c" localSheetId="1">'[3]EVALUACIÓN PRIVADA'!#REF!</definedName>
    <definedName name="celda22c">'[3]EVALUACIÓN PRIVADA'!#REF!</definedName>
    <definedName name="celda22d" localSheetId="0">'[3]EVALUACIÓN PRIVADA'!#REF!</definedName>
    <definedName name="celda22d" localSheetId="1">'[3]EVALUACIÓN PRIVADA'!#REF!</definedName>
    <definedName name="celda22d">'[3]EVALUACIÓN PRIVADA'!#REF!</definedName>
    <definedName name="celda22e" localSheetId="0">'[3]EVALUACIÓN PRIVADA'!#REF!</definedName>
    <definedName name="celda22e" localSheetId="1">'[3]EVALUACIÓN PRIVADA'!#REF!</definedName>
    <definedName name="celda22e">'[3]EVALUACIÓN PRIVADA'!#REF!</definedName>
    <definedName name="celda22f" localSheetId="0">'[3]EVALUACIÓN PRIVADA'!#REF!</definedName>
    <definedName name="celda22f" localSheetId="1">'[3]EVALUACIÓN PRIVADA'!#REF!</definedName>
    <definedName name="celda22f">'[3]EVALUACIÓN PRIVADA'!#REF!</definedName>
    <definedName name="celda22g" localSheetId="0">'[3]EVALUACIÓN PRIVADA'!#REF!</definedName>
    <definedName name="celda22g" localSheetId="1">'[3]EVALUACIÓN PRIVADA'!#REF!</definedName>
    <definedName name="celda22g">'[3]EVALUACIÓN PRIVADA'!#REF!</definedName>
    <definedName name="celda22h" localSheetId="0">'[3]EVALUACIÓN PRIVADA'!#REF!</definedName>
    <definedName name="celda22h" localSheetId="1">'[3]EVALUACIÓN PRIVADA'!#REF!</definedName>
    <definedName name="celda22h">'[3]EVALUACIÓN PRIVADA'!#REF!</definedName>
    <definedName name="celda22i" localSheetId="0">'[3]EVALUACIÓN PRIVADA'!#REF!</definedName>
    <definedName name="celda22i" localSheetId="1">'[3]EVALUACIÓN PRIVADA'!#REF!</definedName>
    <definedName name="celda22i">'[3]EVALUACIÓN PRIVADA'!#REF!</definedName>
    <definedName name="celda22j" localSheetId="0">'[3]EVALUACIÓN PRIVADA'!#REF!</definedName>
    <definedName name="celda22j" localSheetId="1">'[3]EVALUACIÓN PRIVADA'!#REF!</definedName>
    <definedName name="celda22j">'[3]EVALUACIÓN PRIVADA'!#REF!</definedName>
    <definedName name="celda23" localSheetId="0">'[3]EVALUACIÓN SOCIOECONÓMICA'!#REF!</definedName>
    <definedName name="celda23" localSheetId="1">'[3]EVALUACIÓN SOCIOECONÓMICA'!#REF!</definedName>
    <definedName name="celda23">'[3]EVALUACIÓN SOCIOECONÓMICA'!#REF!</definedName>
    <definedName name="celda23a" localSheetId="0">'[3]EVALUACIÓN SOCIOECONÓMICA'!#REF!</definedName>
    <definedName name="celda23a" localSheetId="1">'[3]EVALUACIÓN SOCIOECONÓMICA'!#REF!</definedName>
    <definedName name="celda23a">'[3]EVALUACIÓN SOCIOECONÓMICA'!#REF!</definedName>
    <definedName name="celda23b" localSheetId="0">'[3]EVALUACIÓN SOCIOECONÓMICA'!#REF!</definedName>
    <definedName name="celda23b" localSheetId="1">'[3]EVALUACIÓN SOCIOECONÓMICA'!#REF!</definedName>
    <definedName name="celda23b">'[3]EVALUACIÓN SOCIOECONÓMICA'!#REF!</definedName>
    <definedName name="celda23c" localSheetId="0">'[3]EVALUACIÓN SOCIOECONÓMICA'!#REF!</definedName>
    <definedName name="celda23c" localSheetId="1">'[3]EVALUACIÓN SOCIOECONÓMICA'!#REF!</definedName>
    <definedName name="celda23c">'[3]EVALUACIÓN SOCIOECONÓMICA'!#REF!</definedName>
    <definedName name="celda24" localSheetId="0">'[3]EVALUACIÓN SOCIOECONÓMICA'!#REF!</definedName>
    <definedName name="celda24" localSheetId="1">'[3]EVALUACIÓN SOCIOECONÓMICA'!#REF!</definedName>
    <definedName name="celda24">'[3]EVALUACIÓN SOCIOECONÓMICA'!#REF!</definedName>
    <definedName name="celda24a" localSheetId="0">'[3]EVALUACIÓN SOCIOECONÓMICA'!#REF!</definedName>
    <definedName name="celda24a" localSheetId="1">'[3]EVALUACIÓN SOCIOECONÓMICA'!#REF!</definedName>
    <definedName name="celda24a">'[3]EVALUACIÓN SOCIOECONÓMICA'!#REF!</definedName>
    <definedName name="celda24b" localSheetId="0">'[3]EVALUACIÓN SOCIOECONÓMICA'!#REF!</definedName>
    <definedName name="celda24b" localSheetId="1">'[3]EVALUACIÓN SOCIOECONÓMICA'!#REF!</definedName>
    <definedName name="celda24b">'[3]EVALUACIÓN SOCIOECONÓMICA'!#REF!</definedName>
    <definedName name="celda24c" localSheetId="0">'[3]EVALUACIÓN SOCIOECONÓMICA'!#REF!</definedName>
    <definedName name="celda24c" localSheetId="1">'[3]EVALUACIÓN SOCIOECONÓMICA'!#REF!</definedName>
    <definedName name="celda24c">'[3]EVALUACIÓN SOCIOECONÓMICA'!#REF!</definedName>
    <definedName name="celda24d" localSheetId="0">'[3]EVALUACIÓN SOCIOECONÓMICA'!#REF!</definedName>
    <definedName name="celda24d" localSheetId="1">'[3]EVALUACIÓN SOCIOECONÓMICA'!#REF!</definedName>
    <definedName name="celda24d">'[3]EVALUACIÓN SOCIOECONÓMICA'!#REF!</definedName>
    <definedName name="celda24e" localSheetId="0">'[3]EVALUACIÓN SOCIOECONÓMICA'!#REF!</definedName>
    <definedName name="celda24e" localSheetId="1">'[3]EVALUACIÓN SOCIOECONÓMICA'!#REF!</definedName>
    <definedName name="celda24e">'[3]EVALUACIÓN SOCIOECONÓMICA'!#REF!</definedName>
    <definedName name="celda24f" localSheetId="0">'[3]EVALUACIÓN SOCIOECONÓMICA'!#REF!</definedName>
    <definedName name="celda24f" localSheetId="1">'[3]EVALUACIÓN SOCIOECONÓMICA'!#REF!</definedName>
    <definedName name="celda24f">'[3]EVALUACIÓN SOCIOECONÓMICA'!#REF!</definedName>
    <definedName name="celda24g" localSheetId="0">'[3]EVALUACIÓN SOCIOECONÓMICA'!#REF!</definedName>
    <definedName name="celda24g" localSheetId="1">'[3]EVALUACIÓN SOCIOECONÓMICA'!#REF!</definedName>
    <definedName name="celda24g">'[3]EVALUACIÓN SOCIOECONÓMICA'!#REF!</definedName>
    <definedName name="celda24h" localSheetId="0">'[3]EVALUACIÓN SOCIOECONÓMICA'!#REF!</definedName>
    <definedName name="celda24h" localSheetId="1">'[3]EVALUACIÓN SOCIOECONÓMICA'!#REF!</definedName>
    <definedName name="celda24h">'[3]EVALUACIÓN SOCIOECONÓMICA'!#REF!</definedName>
    <definedName name="celda25" localSheetId="0">'[3]EVALUACIÓN SOCIOECONÓMICA'!#REF!</definedName>
    <definedName name="celda25" localSheetId="1">'[3]EVALUACIÓN SOCIOECONÓMICA'!#REF!</definedName>
    <definedName name="celda25">'[3]EVALUACIÓN SOCIOECONÓMICA'!#REF!</definedName>
    <definedName name="celda26" localSheetId="0">'[3]EVALUACIÓN SOCIOECONÓMICA'!#REF!</definedName>
    <definedName name="celda26" localSheetId="1">'[3]EVALUACIÓN SOCIOECONÓMICA'!#REF!</definedName>
    <definedName name="celda26">'[3]EVALUACIÓN SOCIOECONÓMICA'!#REF!</definedName>
    <definedName name="celda27" localSheetId="0">'[3]EVALUACIÓN SOCIOECONÓMICA'!#REF!</definedName>
    <definedName name="celda27" localSheetId="1">'[3]EVALUACIÓN SOCIOECONÓMICA'!#REF!</definedName>
    <definedName name="celda27">'[3]EVALUACIÓN SOCIOECONÓMICA'!#REF!</definedName>
    <definedName name="celda28" localSheetId="0">'[3]EVALUACIÓN SOCIOECONÓMICA'!#REF!</definedName>
    <definedName name="celda28" localSheetId="1">'[3]EVALUACIÓN SOCIOECONÓMICA'!#REF!</definedName>
    <definedName name="celda28">'[3]EVALUACIÓN SOCIOECONÓMICA'!#REF!</definedName>
    <definedName name="celda29" localSheetId="0">'[3]EVALUACIÓN PRIVADA'!#REF!</definedName>
    <definedName name="celda29" localSheetId="1">'[3]EVALUACIÓN PRIVADA'!#REF!</definedName>
    <definedName name="celda29">'[3]EVALUACIÓN PRIVADA'!#REF!</definedName>
    <definedName name="celda2h" localSheetId="0">'[3]EVALUACIÓN PRIVADA'!#REF!</definedName>
    <definedName name="celda2h" localSheetId="1">'[3]EVALUACIÓN PRIVADA'!#REF!</definedName>
    <definedName name="celda2h">'[3]EVALUACIÓN PRIVADA'!#REF!</definedName>
    <definedName name="celda2i" localSheetId="0">'[3]EVALUACIÓN PRIVADA'!#REF!</definedName>
    <definedName name="celda2i" localSheetId="1">'[3]EVALUACIÓN PRIVADA'!#REF!</definedName>
    <definedName name="celda2i">'[3]EVALUACIÓN PRIVADA'!#REF!</definedName>
    <definedName name="celda30" localSheetId="0">'[3]EVALUACIÓN PRIVADA'!#REF!</definedName>
    <definedName name="celda30" localSheetId="1">'[3]EVALUACIÓN PRIVADA'!#REF!</definedName>
    <definedName name="celda30">'[3]EVALUACIÓN PRIVADA'!#REF!</definedName>
    <definedName name="celda31" localSheetId="0">'[3]EVALUACIÓN PRIVADA'!#REF!</definedName>
    <definedName name="celda31" localSheetId="1">'[3]EVALUACIÓN PRIVADA'!#REF!</definedName>
    <definedName name="celda31">'[3]EVALUACIÓN PRIVADA'!#REF!</definedName>
    <definedName name="celda31a" localSheetId="0">'[3]EVALUACIÓN PRIVADA'!#REF!</definedName>
    <definedName name="celda31a" localSheetId="1">'[3]EVALUACIÓN PRIVADA'!#REF!</definedName>
    <definedName name="celda31a">'[3]EVALUACIÓN PRIVADA'!#REF!</definedName>
    <definedName name="celda31b" localSheetId="0">'[3]EVALUACIÓN PRIVADA'!#REF!</definedName>
    <definedName name="celda31b" localSheetId="1">'[3]EVALUACIÓN PRIVADA'!#REF!</definedName>
    <definedName name="celda31b">'[3]EVALUACIÓN PRIVADA'!#REF!</definedName>
    <definedName name="celda31c" localSheetId="0">'[3]EVALUACIÓN PRIVADA'!#REF!</definedName>
    <definedName name="celda31c" localSheetId="1">'[3]EVALUACIÓN PRIVADA'!#REF!</definedName>
    <definedName name="celda31c">'[3]EVALUACIÓN PRIVADA'!#REF!</definedName>
    <definedName name="celda32" localSheetId="0">'[3]EVALUACIÓN PRIVADA'!#REF!</definedName>
    <definedName name="celda32" localSheetId="1">'[3]EVALUACIÓN PRIVADA'!#REF!</definedName>
    <definedName name="celda32">'[3]EVALUACIÓN PRIVADA'!#REF!</definedName>
    <definedName name="celda32a" localSheetId="0">'[3]EVALUACIÓN PRIVADA'!#REF!</definedName>
    <definedName name="celda32a" localSheetId="1">'[3]EVALUACIÓN PRIVADA'!#REF!</definedName>
    <definedName name="celda32a">'[3]EVALUACIÓN PRIVADA'!#REF!</definedName>
    <definedName name="celda32b" localSheetId="0">'[3]EVALUACIÓN PRIVADA'!#REF!</definedName>
    <definedName name="celda32b" localSheetId="1">'[3]EVALUACIÓN PRIVADA'!#REF!</definedName>
    <definedName name="celda32b">'[3]EVALUACIÓN PRIVADA'!#REF!</definedName>
    <definedName name="celda32c" localSheetId="0">'[3]EVALUACIÓN PRIVADA'!#REF!</definedName>
    <definedName name="celda32c" localSheetId="1">'[3]EVALUACIÓN PRIVADA'!#REF!</definedName>
    <definedName name="celda32c">'[3]EVALUACIÓN PRIVADA'!#REF!</definedName>
    <definedName name="celda32d" localSheetId="0">'[3]EVALUACIÓN PRIVADA'!#REF!</definedName>
    <definedName name="celda32d" localSheetId="1">'[3]EVALUACIÓN PRIVADA'!#REF!</definedName>
    <definedName name="celda32d">'[3]EVALUACIÓN PRIVADA'!#REF!</definedName>
    <definedName name="celda32e" localSheetId="0">'[3]EVALUACIÓN PRIVADA'!#REF!</definedName>
    <definedName name="celda32e" localSheetId="1">'[3]EVALUACIÓN PRIVADA'!#REF!</definedName>
    <definedName name="celda32e">'[3]EVALUACIÓN PRIVADA'!#REF!</definedName>
    <definedName name="celda32f" localSheetId="0">'[3]EVALUACIÓN PRIVADA'!#REF!</definedName>
    <definedName name="celda32f" localSheetId="1">'[3]EVALUACIÓN PRIVADA'!#REF!</definedName>
    <definedName name="celda32f">'[3]EVALUACIÓN PRIVADA'!#REF!</definedName>
    <definedName name="celda32g" localSheetId="0">'[3]EVALUACIÓN PRIVADA'!#REF!</definedName>
    <definedName name="celda32g" localSheetId="1">'[3]EVALUACIÓN PRIVADA'!#REF!</definedName>
    <definedName name="celda32g">'[3]EVALUACIÓN PRIVADA'!#REF!</definedName>
    <definedName name="celda32h" localSheetId="0">'[3]EVALUACIÓN PRIVADA'!#REF!</definedName>
    <definedName name="celda32h" localSheetId="1">'[3]EVALUACIÓN PRIVADA'!#REF!</definedName>
    <definedName name="celda32h">'[3]EVALUACIÓN PRIVADA'!#REF!</definedName>
    <definedName name="celda32i" localSheetId="0">'[3]EVALUACIÓN PRIVADA'!#REF!</definedName>
    <definedName name="celda32i" localSheetId="1">'[3]EVALUACIÓN PRIVADA'!#REF!</definedName>
    <definedName name="celda32i">'[3]EVALUACIÓN PRIVADA'!#REF!</definedName>
    <definedName name="celda32j" localSheetId="0">'[3]EVALUACIÓN PRIVADA'!#REF!</definedName>
    <definedName name="celda32j" localSheetId="1">'[3]EVALUACIÓN PRIVADA'!#REF!</definedName>
    <definedName name="celda32j">'[3]EVALUACIÓN PRIVADA'!#REF!</definedName>
    <definedName name="celda33" localSheetId="0">'[3]EVALUACIÓN SOCIOECONÓMICA'!#REF!</definedName>
    <definedName name="celda33" localSheetId="1">'[3]EVALUACIÓN SOCIOECONÓMICA'!#REF!</definedName>
    <definedName name="celda33">'[3]EVALUACIÓN SOCIOECONÓMICA'!#REF!</definedName>
    <definedName name="celda33a" localSheetId="0">'[3]EVALUACIÓN SOCIOECONÓMICA'!#REF!</definedName>
    <definedName name="celda33a" localSheetId="1">'[3]EVALUACIÓN SOCIOECONÓMICA'!#REF!</definedName>
    <definedName name="celda33a">'[3]EVALUACIÓN SOCIOECONÓMICA'!#REF!</definedName>
    <definedName name="celda33b" localSheetId="0">'[3]EVALUACIÓN SOCIOECONÓMICA'!#REF!</definedName>
    <definedName name="celda33b" localSheetId="1">'[3]EVALUACIÓN SOCIOECONÓMICA'!#REF!</definedName>
    <definedName name="celda33b">'[3]EVALUACIÓN SOCIOECONÓMICA'!#REF!</definedName>
    <definedName name="celda33c" localSheetId="0">'[3]EVALUACIÓN SOCIOECONÓMICA'!#REF!</definedName>
    <definedName name="celda33c" localSheetId="1">'[3]EVALUACIÓN SOCIOECONÓMICA'!#REF!</definedName>
    <definedName name="celda33c">'[3]EVALUACIÓN SOCIOECONÓMICA'!#REF!</definedName>
    <definedName name="celda34" localSheetId="0">'[3]EVALUACIÓN SOCIOECONÓMICA'!#REF!</definedName>
    <definedName name="celda34" localSheetId="1">'[3]EVALUACIÓN SOCIOECONÓMICA'!#REF!</definedName>
    <definedName name="celda34">'[3]EVALUACIÓN SOCIOECONÓMICA'!#REF!</definedName>
    <definedName name="celda34a" localSheetId="0">'[3]EVALUACIÓN SOCIOECONÓMICA'!#REF!</definedName>
    <definedName name="celda34a" localSheetId="1">'[3]EVALUACIÓN SOCIOECONÓMICA'!#REF!</definedName>
    <definedName name="celda34a">'[3]EVALUACIÓN SOCIOECONÓMICA'!#REF!</definedName>
    <definedName name="celda34b" localSheetId="0">'[3]EVALUACIÓN SOCIOECONÓMICA'!#REF!</definedName>
    <definedName name="celda34b" localSheetId="1">'[3]EVALUACIÓN SOCIOECONÓMICA'!#REF!</definedName>
    <definedName name="celda34b">'[3]EVALUACIÓN SOCIOECONÓMICA'!#REF!</definedName>
    <definedName name="celda34c" localSheetId="0">'[3]EVALUACIÓN SOCIOECONÓMICA'!#REF!</definedName>
    <definedName name="celda34c" localSheetId="1">'[3]EVALUACIÓN SOCIOECONÓMICA'!#REF!</definedName>
    <definedName name="celda34c">'[3]EVALUACIÓN SOCIOECONÓMICA'!#REF!</definedName>
    <definedName name="celda34d" localSheetId="0">'[3]EVALUACIÓN SOCIOECONÓMICA'!#REF!</definedName>
    <definedName name="celda34d" localSheetId="1">'[3]EVALUACIÓN SOCIOECONÓMICA'!#REF!</definedName>
    <definedName name="celda34d">'[3]EVALUACIÓN SOCIOECONÓMICA'!#REF!</definedName>
    <definedName name="celda34e" localSheetId="0">'[3]EVALUACIÓN SOCIOECONÓMICA'!#REF!</definedName>
    <definedName name="celda34e" localSheetId="1">'[3]EVALUACIÓN SOCIOECONÓMICA'!#REF!</definedName>
    <definedName name="celda34e">'[3]EVALUACIÓN SOCIOECONÓMICA'!#REF!</definedName>
    <definedName name="celda34f" localSheetId="0">'[3]EVALUACIÓN SOCIOECONÓMICA'!#REF!</definedName>
    <definedName name="celda34f" localSheetId="1">'[3]EVALUACIÓN SOCIOECONÓMICA'!#REF!</definedName>
    <definedName name="celda34f">'[3]EVALUACIÓN SOCIOECONÓMICA'!#REF!</definedName>
    <definedName name="celda34g" localSheetId="0">'[3]EVALUACIÓN SOCIOECONÓMICA'!#REF!</definedName>
    <definedName name="celda34g" localSheetId="1">'[3]EVALUACIÓN SOCIOECONÓMICA'!#REF!</definedName>
    <definedName name="celda34g">'[3]EVALUACIÓN SOCIOECONÓMICA'!#REF!</definedName>
    <definedName name="celda34h" localSheetId="0">'[3]EVALUACIÓN SOCIOECONÓMICA'!#REF!</definedName>
    <definedName name="celda34h" localSheetId="1">'[3]EVALUACIÓN SOCIOECONÓMICA'!#REF!</definedName>
    <definedName name="celda34h">'[3]EVALUACIÓN SOCIOECONÓMICA'!#REF!</definedName>
    <definedName name="celda35" localSheetId="0">[3]FINANCIACIÓN!#REF!</definedName>
    <definedName name="celda35" localSheetId="1">[3]FINANCIACIÓN!#REF!</definedName>
    <definedName name="celda35">[3]FINANCIACIÓN!#REF!</definedName>
    <definedName name="Celda36" localSheetId="0">[3]ALTERNATIVAS!#REF!</definedName>
    <definedName name="Celda36" localSheetId="1">[3]ALTERNATIVAS!#REF!</definedName>
    <definedName name="Celda36">[3]ALTERNATIVAS!#REF!</definedName>
    <definedName name="celda37" localSheetId="0">[3]ALTERNATIVAS!#REF!</definedName>
    <definedName name="celda37" localSheetId="1">[3]ALTERNATIVAS!#REF!</definedName>
    <definedName name="celda37">[3]ALTERNATIVAS!#REF!</definedName>
    <definedName name="celda38" localSheetId="0">[3]ALTERNATIVAS!#REF!</definedName>
    <definedName name="celda38" localSheetId="1">[3]ALTERNATIVAS!#REF!</definedName>
    <definedName name="celda38">[3]ALTERNATIVAS!#REF!</definedName>
    <definedName name="celda5" localSheetId="0">[3]ALTERNATIVAS!#REF!</definedName>
    <definedName name="celda5" localSheetId="1">[3]ALTERNATIVAS!#REF!</definedName>
    <definedName name="celda5">[3]ALTERNATIVAS!#REF!</definedName>
    <definedName name="celda6" localSheetId="0">'[3]EVALUACIÓN SOCIOECONÓMICA'!#REF!</definedName>
    <definedName name="celda6" localSheetId="1">'[3]EVALUACIÓN SOCIOECONÓMICA'!#REF!</definedName>
    <definedName name="celda6">'[3]EVALUACIÓN SOCIOECONÓMICA'!#REF!</definedName>
    <definedName name="celda6a" localSheetId="0">'[3]EVALUACIÓN SOCIOECONÓMICA'!#REF!</definedName>
    <definedName name="celda6a" localSheetId="1">'[3]EVALUACIÓN SOCIOECONÓMICA'!#REF!</definedName>
    <definedName name="celda6a">'[3]EVALUACIÓN SOCIOECONÓMICA'!#REF!</definedName>
    <definedName name="celda7" localSheetId="0">'[3]EVALUACIÓN SOCIOECONÓMICA'!#REF!</definedName>
    <definedName name="celda7" localSheetId="1">'[3]EVALUACIÓN SOCIOECONÓMICA'!#REF!</definedName>
    <definedName name="celda7">'[3]EVALUACIÓN SOCIOECONÓMICA'!#REF!</definedName>
    <definedName name="celda7a" localSheetId="0">'[3]EVALUACIÓN SOCIOECONÓMICA'!#REF!</definedName>
    <definedName name="celda7a" localSheetId="1">'[3]EVALUACIÓN SOCIOECONÓMICA'!#REF!</definedName>
    <definedName name="celda7a">'[3]EVALUACIÓN SOCIOECONÓMICA'!#REF!</definedName>
    <definedName name="celda8" localSheetId="0">'[3]EVALUACIÓN SOCIOECONÓMICA'!#REF!</definedName>
    <definedName name="celda8" localSheetId="1">'[3]EVALUACIÓN SOCIOECONÓMICA'!#REF!</definedName>
    <definedName name="celda8">'[3]EVALUACIÓN SOCIOECONÓMICA'!#REF!</definedName>
    <definedName name="celda8a" localSheetId="0">'[3]EVALUACIÓN SOCIOECONÓMICA'!#REF!</definedName>
    <definedName name="celda8a" localSheetId="1">'[3]EVALUACIÓN SOCIOECONÓMICA'!#REF!</definedName>
    <definedName name="celda8a">'[3]EVALUACIÓN SOCIOECONÓMICA'!#REF!</definedName>
    <definedName name="celda9" localSheetId="0">'[3]EVALUACIÓN SOCIOECONÓMICA'!#REF!</definedName>
    <definedName name="celda9" localSheetId="1">'[3]EVALUACIÓN SOCIOECONÓMICA'!#REF!</definedName>
    <definedName name="celda9">'[3]EVALUACIÓN SOCIOECONÓMICA'!#REF!</definedName>
    <definedName name="celda9a" localSheetId="0">'[3]EVALUACIÓN SOCIOECONÓMICA'!#REF!</definedName>
    <definedName name="celda9a" localSheetId="1">'[3]EVALUACIÓN SOCIOECONÓMICA'!#REF!</definedName>
    <definedName name="celda9a">'[3]EVALUACIÓN SOCIOECONÓMICA'!#REF!</definedName>
    <definedName name="celdacontrol2" localSheetId="0">'[3]EVALUACIÓN SOCIOECONÓMICA'!#REF!</definedName>
    <definedName name="celdacontrol2" localSheetId="1">'[3]EVALUACIÓN SOCIOECONÓMICA'!#REF!</definedName>
    <definedName name="celdacontrol2">'[3]EVALUACIÓN SOCIOECONÓMICA'!#REF!</definedName>
    <definedName name="celdacontrol3" localSheetId="0">'[3]EVALUACIÓN SOCIOECONÓMICA'!#REF!</definedName>
    <definedName name="celdacontrol3" localSheetId="1">'[3]EVALUACIÓN SOCIOECONÓMICA'!#REF!</definedName>
    <definedName name="celdacontrol3">'[3]EVALUACIÓN SOCIOECONÓMICA'!#REF!</definedName>
    <definedName name="celdatotal" localSheetId="0">'[3]EVALUACIÓN SOCIOECONÓMICA'!#REF!</definedName>
    <definedName name="celdatotal" localSheetId="1">'[3]EVALUACIÓN SOCIOECONÓMICA'!#REF!</definedName>
    <definedName name="celdatotal">'[3]EVALUACIÓN SOCIOECONÓMICA'!#REF!</definedName>
    <definedName name="celdatotal2" localSheetId="0">'[3]EVALUACIÓN SOCIOECONÓMICA'!#REF!</definedName>
    <definedName name="celdatotal2" localSheetId="1">'[3]EVALUACIÓN SOCIOECONÓMICA'!#REF!</definedName>
    <definedName name="celdatotal2">'[3]EVALUACIÓN SOCIOECONÓMICA'!#REF!</definedName>
    <definedName name="celdatotal3" localSheetId="0">'[3]EVALUACIÓN SOCIOECONÓMICA'!#REF!</definedName>
    <definedName name="celdatotal3" localSheetId="1">'[3]EVALUACIÓN SOCIOECONÓMICA'!#REF!</definedName>
    <definedName name="celdatotal3">'[3]EVALUACIÓN SOCIOECONÓMICA'!#REF!</definedName>
    <definedName name="celdatotal4" localSheetId="0">'[3]EVALUACIÓN PRIVADA'!#REF!</definedName>
    <definedName name="celdatotal4" localSheetId="1">'[3]EVALUACIÓN PRIVADA'!#REF!</definedName>
    <definedName name="celdatotal4">'[3]EVALUACIÓN PRIVADA'!#REF!</definedName>
    <definedName name="celdatotal5" localSheetId="0">'[3]EVALUACIÓN PRIVADA'!#REF!</definedName>
    <definedName name="celdatotal5" localSheetId="1">'[3]EVALUACIÓN PRIVADA'!#REF!</definedName>
    <definedName name="celdatotal5">'[3]EVALUACIÓN PRIVADA'!#REF!</definedName>
    <definedName name="celdatotal6" localSheetId="0">'[3]EVALUACIÓN PRIVADA'!#REF!</definedName>
    <definedName name="celdatotal6" localSheetId="1">'[3]EVALUACIÓN PRIVADA'!#REF!</definedName>
    <definedName name="celdatotal6">'[3]EVALUACIÓN PRIVADA'!#REF!</definedName>
    <definedName name="celdax" localSheetId="0">[3]PREPARACION!#REF!</definedName>
    <definedName name="celdax" localSheetId="1">[3]PREPARACION!#REF!</definedName>
    <definedName name="celdax">[3]PREPARACION!#REF!</definedName>
    <definedName name="celdaxa" localSheetId="0">[3]PREPARACION!#REF!</definedName>
    <definedName name="celdaxa" localSheetId="1">[3]PREPARACION!#REF!</definedName>
    <definedName name="celdaxa">[3]PREPARACION!#REF!</definedName>
    <definedName name="CENGOVT" localSheetId="0">#REF!</definedName>
    <definedName name="CENGOVT" localSheetId="1">#REF!</definedName>
    <definedName name="CENGOVT">#REF!</definedName>
    <definedName name="CEP" localSheetId="0">#REF!</definedName>
    <definedName name="CEP" localSheetId="1">#REF!</definedName>
    <definedName name="CEP">#REF!</definedName>
    <definedName name="CEPA96" localSheetId="0">#REF!</definedName>
    <definedName name="CEPA96" localSheetId="1">#REF!</definedName>
    <definedName name="CEPA96">#REF!</definedName>
    <definedName name="CGBUDG" localSheetId="0">#REF!</definedName>
    <definedName name="CGBUDG" localSheetId="1">#REF!</definedName>
    <definedName name="CGBUDG">#REF!</definedName>
    <definedName name="CGBUDG_" localSheetId="0">#REF!</definedName>
    <definedName name="CGBUDG_" localSheetId="1">#REF!</definedName>
    <definedName name="CGBUDG_">#REF!</definedName>
    <definedName name="CGEXBUDG" localSheetId="0">#REF!</definedName>
    <definedName name="CGEXBUDG" localSheetId="1">#REF!</definedName>
    <definedName name="CGEXBUDG">#REF!</definedName>
    <definedName name="CGFIS" localSheetId="0">#REF!</definedName>
    <definedName name="CGFIS" localSheetId="1">#REF!</definedName>
    <definedName name="CGFIS">#REF!</definedName>
    <definedName name="CGNRP" localSheetId="0">#REF!</definedName>
    <definedName name="CGNRP" localSheetId="1">#REF!</definedName>
    <definedName name="CGNRP">#REF!</definedName>
    <definedName name="CHAPITRE" localSheetId="0">#REF!</definedName>
    <definedName name="CHAPITRE" localSheetId="1">#REF!</definedName>
    <definedName name="CHAPITRE">#REF!</definedName>
    <definedName name="CHAPITRE_">[25]FEV06!$B$12</definedName>
    <definedName name="CHAPITRE1" localSheetId="1">'[52]solde des crédits'!$B$12</definedName>
    <definedName name="CHAPITRE1">'[26]solde des crédits'!$B$12</definedName>
    <definedName name="chapitredesc" localSheetId="0">OFFSET([22]Code!$G$2,0,0,COUNTA([22]Code!$G:$G)-1,2)</definedName>
    <definedName name="chapitredesc">OFFSET([23]Code!$G$2,0,0,COUNTA([23]Code!$G:$G)-1,2)</definedName>
    <definedName name="cmbccr" localSheetId="0">#REF!</definedName>
    <definedName name="cmbccr" localSheetId="1">#REF!</definedName>
    <definedName name="cmbccr">#REF!</definedName>
    <definedName name="cmbcom" localSheetId="0">#REF!</definedName>
    <definedName name="cmbcom" localSheetId="1">#REF!</definedName>
    <definedName name="cmbcom">#REF!</definedName>
    <definedName name="cmsbn" localSheetId="0">#REF!</definedName>
    <definedName name="cmsbn" localSheetId="1">#REF!</definedName>
    <definedName name="cmsbn">#REF!</definedName>
    <definedName name="cnspnf" localSheetId="0">#REF!</definedName>
    <definedName name="cnspnf" localSheetId="1">#REF!</definedName>
    <definedName name="cnspnf">#REF!</definedName>
    <definedName name="ColumnTitle1">#REF!</definedName>
    <definedName name="componentes" localSheetId="1">[3]ALTERNATIVAS!#REF!</definedName>
    <definedName name="componentes">[3]ALTERNATIVAS!#REF!</definedName>
    <definedName name="componentes2" localSheetId="1">[3]ALTERNATIVAS!#REF!</definedName>
    <definedName name="componentes2">[3]ALTERNATIVAS!#REF!</definedName>
    <definedName name="componentes3" localSheetId="0">[3]ALTERNATIVAS!#REF!</definedName>
    <definedName name="componentes3" localSheetId="1">[3]ALTERNATIVAS!#REF!</definedName>
    <definedName name="componentes3">[3]ALTERNATIVAS!#REF!</definedName>
    <definedName name="conor" localSheetId="0">#REF!</definedName>
    <definedName name="conor" localSheetId="1">#REF!</definedName>
    <definedName name="conor">#REF!</definedName>
    <definedName name="cons" localSheetId="0">#REF!</definedName>
    <definedName name="cons" localSheetId="1">#REF!</definedName>
    <definedName name="cons">#REF!</definedName>
    <definedName name="COUNTER" localSheetId="0">#REF!</definedName>
    <definedName name="COUNTER" localSheetId="1">#REF!</definedName>
    <definedName name="COUNTER">#REF!</definedName>
    <definedName name="CountryName" localSheetId="0">#REF!</definedName>
    <definedName name="CountryName" localSheetId="1">#REF!</definedName>
    <definedName name="CountryName">#REF!</definedName>
    <definedName name="CPI" localSheetId="0">#REF!</definedName>
    <definedName name="CPI" localSheetId="1">#REF!</definedName>
    <definedName name="CPI">#REF!</definedName>
    <definedName name="CPICUM" localSheetId="0">#REF!</definedName>
    <definedName name="CPICUM" localSheetId="1">#REF!</definedName>
    <definedName name="CPICUM">#REF!</definedName>
    <definedName name="cppc" localSheetId="1">'[3]EVALUACIÓN SOCIOECONÓMICA'!#REF!</definedName>
    <definedName name="cppc">'[3]EVALUACIÓN SOCIOECONÓMICA'!#REF!</definedName>
    <definedName name="cppc2" localSheetId="1">'[3]EVALUACIÓN SOCIOECONÓMICA'!#REF!</definedName>
    <definedName name="cppc2">'[3]EVALUACIÓN SOCIOECONÓMICA'!#REF!</definedName>
    <definedName name="cppc3" localSheetId="0">'[3]EVALUACIÓN SOCIOECONÓMICA'!#REF!</definedName>
    <definedName name="cppc3" localSheetId="1">'[3]EVALUACIÓN SOCIOECONÓMICA'!#REF!</definedName>
    <definedName name="cppc3">'[3]EVALUACIÓN SOCIOECONÓMICA'!#REF!</definedName>
    <definedName name="cppcp" localSheetId="0">'[3]EVALUACIÓN PRIVADA'!#REF!</definedName>
    <definedName name="cppcp" localSheetId="1">'[3]EVALUACIÓN PRIVADA'!#REF!</definedName>
    <definedName name="cppcp">'[3]EVALUACIÓN PRIVADA'!#REF!</definedName>
    <definedName name="CRECWM">[27]SUPUESTOS!A$15</definedName>
    <definedName name="cred" localSheetId="0">#REF!</definedName>
    <definedName name="cred" localSheetId="1">#REF!</definedName>
    <definedName name="cred">#REF!</definedName>
    <definedName name="cred1" localSheetId="0">#REF!</definedName>
    <definedName name="cred1" localSheetId="1">#REF!</definedName>
    <definedName name="cred1">#REF!</definedName>
    <definedName name="cred2000" localSheetId="0">#REF!</definedName>
    <definedName name="cred2000" localSheetId="1">#REF!</definedName>
    <definedName name="cred2000">#REF!</definedName>
    <definedName name="cred2001" localSheetId="0">#REF!</definedName>
    <definedName name="cred2001" localSheetId="1">#REF!</definedName>
    <definedName name="cred2001">#REF!</definedName>
    <definedName name="cred2002" localSheetId="0">#REF!</definedName>
    <definedName name="cred2002" localSheetId="1">#REF!</definedName>
    <definedName name="cred2002">#REF!</definedName>
    <definedName name="cred2003" localSheetId="0">#REF!</definedName>
    <definedName name="cred2003" localSheetId="1">#REF!</definedName>
    <definedName name="cred2003">#REF!</definedName>
    <definedName name="cred98" localSheetId="0">[11]Programa!#REF!</definedName>
    <definedName name="cred98" localSheetId="1">[48]Programa!#REF!</definedName>
    <definedName name="cred98">[11]Programa!#REF!</definedName>
    <definedName name="cred98j" localSheetId="0">[11]Programa!#REF!</definedName>
    <definedName name="cred98j" localSheetId="1">[48]Programa!#REF!</definedName>
    <definedName name="cred98j">[11]Programa!#REF!</definedName>
    <definedName name="cred98s" localSheetId="0">#REF!</definedName>
    <definedName name="cred98s" localSheetId="1">#REF!</definedName>
    <definedName name="cred98s">#REF!</definedName>
    <definedName name="cred99" localSheetId="0">#REF!</definedName>
    <definedName name="cred99" localSheetId="1">#REF!</definedName>
    <definedName name="cred99">#REF!</definedName>
    <definedName name="CSCCA" localSheetId="0">#REF!</definedName>
    <definedName name="CSCCA" localSheetId="1">#REF!</definedName>
    <definedName name="CSCCA">#REF!</definedName>
    <definedName name="cuad1" localSheetId="0">#REF!</definedName>
    <definedName name="cuad1" localSheetId="1">#REF!</definedName>
    <definedName name="cuad1">#REF!</definedName>
    <definedName name="cuad10" localSheetId="0">#REF!</definedName>
    <definedName name="cuad10" localSheetId="1">#REF!</definedName>
    <definedName name="cuad10">#REF!</definedName>
    <definedName name="cuad11" localSheetId="0">#REF!</definedName>
    <definedName name="cuad11" localSheetId="1">#REF!</definedName>
    <definedName name="cuad11">#REF!</definedName>
    <definedName name="cuad12" localSheetId="0">#REF!</definedName>
    <definedName name="cuad12" localSheetId="1">#REF!</definedName>
    <definedName name="cuad12">#REF!</definedName>
    <definedName name="cuad13" localSheetId="0">#REF!</definedName>
    <definedName name="cuad13" localSheetId="1">#REF!</definedName>
    <definedName name="cuad13">#REF!</definedName>
    <definedName name="cuad14" localSheetId="0">#REF!</definedName>
    <definedName name="cuad14" localSheetId="1">#REF!</definedName>
    <definedName name="cuad14">#REF!</definedName>
    <definedName name="cuad15" localSheetId="0">#REF!</definedName>
    <definedName name="cuad15" localSheetId="1">#REF!</definedName>
    <definedName name="cuad15">#REF!</definedName>
    <definedName name="cuad16" localSheetId="0">#REF!</definedName>
    <definedName name="cuad16" localSheetId="1">#REF!</definedName>
    <definedName name="cuad16">#REF!</definedName>
    <definedName name="cuad17" localSheetId="0">#REF!</definedName>
    <definedName name="cuad17" localSheetId="1">#REF!</definedName>
    <definedName name="cuad17">#REF!</definedName>
    <definedName name="cuad18" localSheetId="0">#REF!</definedName>
    <definedName name="cuad18" localSheetId="1">#REF!</definedName>
    <definedName name="cuad18">#REF!</definedName>
    <definedName name="cuad19" localSheetId="0">#REF!</definedName>
    <definedName name="cuad19" localSheetId="1">#REF!</definedName>
    <definedName name="cuad19">#REF!</definedName>
    <definedName name="cuad2" localSheetId="0">#REF!</definedName>
    <definedName name="cuad2" localSheetId="1">#REF!</definedName>
    <definedName name="cuad2">#REF!</definedName>
    <definedName name="cuad20" localSheetId="0">#REF!</definedName>
    <definedName name="cuad20" localSheetId="1">#REF!</definedName>
    <definedName name="cuad20">#REF!</definedName>
    <definedName name="cuad21" localSheetId="0">#REF!</definedName>
    <definedName name="cuad21" localSheetId="1">#REF!</definedName>
    <definedName name="cuad21">#REF!</definedName>
    <definedName name="cuad22" localSheetId="0">#REF!</definedName>
    <definedName name="cuad22" localSheetId="1">#REF!</definedName>
    <definedName name="cuad22">#REF!</definedName>
    <definedName name="cuad23" localSheetId="0">#REF!</definedName>
    <definedName name="cuad23" localSheetId="1">#REF!</definedName>
    <definedName name="cuad23">#REF!</definedName>
    <definedName name="cuad24" localSheetId="0">#REF!</definedName>
    <definedName name="cuad24" localSheetId="1">#REF!</definedName>
    <definedName name="cuad24">#REF!</definedName>
    <definedName name="cuad25" localSheetId="0">#REF!</definedName>
    <definedName name="cuad25" localSheetId="1">#REF!</definedName>
    <definedName name="cuad25">#REF!</definedName>
    <definedName name="cuad3" localSheetId="0">#REF!</definedName>
    <definedName name="cuad3" localSheetId="1">#REF!</definedName>
    <definedName name="cuad3">#REF!</definedName>
    <definedName name="cuad4" localSheetId="0">#REF!</definedName>
    <definedName name="cuad4" localSheetId="1">#REF!</definedName>
    <definedName name="cuad4">#REF!</definedName>
    <definedName name="cuad5" localSheetId="0">#REF!</definedName>
    <definedName name="cuad5" localSheetId="1">#REF!</definedName>
    <definedName name="cuad5">#REF!</definedName>
    <definedName name="cuad6" localSheetId="0">#REF!</definedName>
    <definedName name="cuad6" localSheetId="1">#REF!</definedName>
    <definedName name="cuad6">#REF!</definedName>
    <definedName name="cuad7" localSheetId="0">#REF!</definedName>
    <definedName name="cuad7" localSheetId="1">#REF!</definedName>
    <definedName name="cuad7">#REF!</definedName>
    <definedName name="cuad8" localSheetId="0">#REF!</definedName>
    <definedName name="cuad8" localSheetId="1">#REF!</definedName>
    <definedName name="cuad8">#REF!</definedName>
    <definedName name="cuad9" localSheetId="0">#REF!</definedName>
    <definedName name="cuad9" localSheetId="1">#REF!</definedName>
    <definedName name="cuad9">#REF!</definedName>
    <definedName name="CUADR11" localSheetId="0">#REF!</definedName>
    <definedName name="CUADR11" localSheetId="1">#REF!</definedName>
    <definedName name="CUADR11">#REF!</definedName>
    <definedName name="CUADROI" localSheetId="0">#REF!</definedName>
    <definedName name="CUADROI" localSheetId="1">#REF!</definedName>
    <definedName name="CUADROI">#REF!</definedName>
    <definedName name="CUADROII" localSheetId="0">#REF!</definedName>
    <definedName name="CUADROII" localSheetId="1">#REF!</definedName>
    <definedName name="CUADROII">#REF!</definedName>
    <definedName name="CUADROIII" localSheetId="0">#REF!</definedName>
    <definedName name="CUADROIII" localSheetId="1">#REF!</definedName>
    <definedName name="CUADROIII">#REF!</definedName>
    <definedName name="CUADROIV" localSheetId="0">#REF!</definedName>
    <definedName name="CUADROIV" localSheetId="1">#REF!</definedName>
    <definedName name="CUADROIV">#REF!</definedName>
    <definedName name="CUADROV" localSheetId="0">#REF!</definedName>
    <definedName name="CUADROV" localSheetId="1">#REF!</definedName>
    <definedName name="CUADROV">#REF!</definedName>
    <definedName name="CUADROVI" localSheetId="0">#REF!</definedName>
    <definedName name="CUADROVI" localSheetId="1">#REF!</definedName>
    <definedName name="CUADROVI">#REF!</definedName>
    <definedName name="CUADROVII" localSheetId="0">#REF!</definedName>
    <definedName name="CUADROVII" localSheetId="1">#REF!</definedName>
    <definedName name="CUADROVII">#REF!</definedName>
    <definedName name="CULTES" localSheetId="0">#REF!</definedName>
    <definedName name="CULTES" localSheetId="1">#REF!</definedName>
    <definedName name="CULTES">#REF!</definedName>
    <definedName name="CurrVintage">[24]Current!$D$66</definedName>
    <definedName name="D" localSheetId="0">'[28]PIB EN CORR'!#REF!</definedName>
    <definedName name="D" localSheetId="1">'[53]PIB EN CORR'!#REF!</definedName>
    <definedName name="D">'[28]PIB EN CORR'!#REF!</definedName>
    <definedName name="D_MTPTC" localSheetId="0">#REF!</definedName>
    <definedName name="D_MTPTC" localSheetId="1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 localSheetId="1">#REF!</definedName>
    <definedName name="date">#REF!</definedName>
    <definedName name="dates" localSheetId="0">#REF!</definedName>
    <definedName name="dates" localSheetId="1">#REF!</definedName>
    <definedName name="dates">#REF!</definedName>
    <definedName name="DATES_A" localSheetId="0">#REF!</definedName>
    <definedName name="DATES_A" localSheetId="1">#REF!</definedName>
    <definedName name="DATES_A">#REF!</definedName>
    <definedName name="DBproj">#N/A</definedName>
    <definedName name="dcc98j" localSheetId="1">[48]Programa!#REF!</definedName>
    <definedName name="dcc98j">[11]Programa!#REF!</definedName>
    <definedName name="dcc98s" localSheetId="0">#REF!</definedName>
    <definedName name="dcc98s" localSheetId="1">#REF!</definedName>
    <definedName name="dcc98s">#REF!</definedName>
    <definedName name="dd" localSheetId="0" hidden="1">{"Riqfin97",#N/A,FALSE,"Tran";"Riqfinpro",#N/A,FALSE,"Tran"}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 localSheetId="1">#REF!</definedName>
    <definedName name="DD__Charts_area">#REF!</definedName>
    <definedName name="DD__GDI" localSheetId="0">#REF!</definedName>
    <definedName name="DD__GDI" localSheetId="1">#REF!</definedName>
    <definedName name="DD__GDI">#REF!</definedName>
    <definedName name="DD__GDP_real_by_sector_of_origin" localSheetId="0">#REF!</definedName>
    <definedName name="DD__GDP_real_by_sector_of_origin" localSheetId="1">#REF!</definedName>
    <definedName name="DD__GDP_real_by_sector_of_origin">#REF!</definedName>
    <definedName name="DD__Labor_Productivity" localSheetId="0">#REF!</definedName>
    <definedName name="DD__Labor_Productivity" localSheetId="1">#REF!</definedName>
    <definedName name="DD__Labor_Productivity">#REF!</definedName>
    <definedName name="DD__National_Accounts_at_1958_prices_" localSheetId="0">#REF!</definedName>
    <definedName name="DD__National_Accounts_at_1958_prices_" localSheetId="1">#REF!</definedName>
    <definedName name="DD__National_Accounts_at_1958_prices_">#REF!</definedName>
    <definedName name="DD__National_Accounts_at_Current_Prices" localSheetId="0">#REF!</definedName>
    <definedName name="DD__National_Accounts_at_Current_Prices" localSheetId="1">#REF!</definedName>
    <definedName name="DD__National_Accounts_at_Current_Prices">#REF!</definedName>
    <definedName name="DD__National_Accounts_Deflators" localSheetId="0">#REF!</definedName>
    <definedName name="DD__National_Accounts_Deflators" localSheetId="1">#REF!</definedName>
    <definedName name="DD__National_Accounts_Deflators">#REF!</definedName>
    <definedName name="DD__Prices_CPI_all_items" localSheetId="0">#REF!</definedName>
    <definedName name="DD__Prices_CPI_all_items" localSheetId="1">#REF!</definedName>
    <definedName name="DD__Prices_CPI_all_items">#REF!</definedName>
    <definedName name="DD__Prices_CPI_by_components" localSheetId="0">#REF!</definedName>
    <definedName name="DD__Prices_CPI_by_components" localSheetId="1">#REF!</definedName>
    <definedName name="DD__Prices_CPI_by_components">#REF!</definedName>
    <definedName name="DD__Prices_Wage_Indicators" localSheetId="0">#REF!</definedName>
    <definedName name="DD__Prices_Wage_Indicators" localSheetId="1">#REF!</definedName>
    <definedName name="DD__Prices_Wage_Indicators">#REF!</definedName>
    <definedName name="DD__Selected_Agricultural_Sector_Statistics" localSheetId="0">#REF!</definedName>
    <definedName name="DD__Selected_Agricultural_Sector_Statistics" localSheetId="1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 localSheetId="1">#REF!</definedName>
    <definedName name="DD__Selected_Agricultural_Sector_Statistics__concluded">#REF!</definedName>
    <definedName name="DD_Index_of_employment" localSheetId="0">#REF!</definedName>
    <definedName name="DD_Index_of_employment" localSheetId="1">#REF!</definedName>
    <definedName name="DD_Index_of_employment">#REF!</definedName>
    <definedName name="DD_Indicators_of_emp_wages_ulc" localSheetId="0">#REF!</definedName>
    <definedName name="DD_Indicators_of_emp_wages_ulc" localSheetId="1">#REF!</definedName>
    <definedName name="DD_Indicators_of_emp_wages_ulc">#REF!</definedName>
    <definedName name="DD_Labor_Productivity" localSheetId="0">#REF!</definedName>
    <definedName name="DD_Labor_Productivity" localSheetId="1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localSheetId="1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localSheetId="1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localSheetId="1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localSheetId="1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 localSheetId="1">#REF!</definedName>
    <definedName name="DEBT">#REF!</definedName>
    <definedName name="DEBT_SER" localSheetId="0">#REF!</definedName>
    <definedName name="DEBT_SER" localSheetId="1">#REF!</definedName>
    <definedName name="DEBT_SER">#REF!</definedName>
    <definedName name="DECEMBRE" localSheetId="0">'Section_Article 2122'!#REF!</definedName>
    <definedName name="defesti" localSheetId="0">#REF!</definedName>
    <definedName name="defesti" localSheetId="1">#REF!</definedName>
    <definedName name="defesti">#REF!</definedName>
    <definedName name="deficit" localSheetId="0">#REF!</definedName>
    <definedName name="deficit" localSheetId="1">#REF!</definedName>
    <definedName name="deficit">#REF!</definedName>
    <definedName name="demandacubierta2" localSheetId="1">'[3]EVALUACIÓN SOCIOECONÓMICA'!#REF!</definedName>
    <definedName name="demandacubierta2">'[3]EVALUACIÓN SOCIOECONÓMICA'!#REF!</definedName>
    <definedName name="demandacubierta3" localSheetId="1">'[3]EVALUACIÓN SOCIOECONÓMICA'!#REF!</definedName>
    <definedName name="demandacubierta3">'[3]EVALUACIÓN SOCIOECONÓMICA'!#REF!</definedName>
    <definedName name="DemandaInicial2" localSheetId="0">'[3]EVALUACIÓN PRIVADA'!#REF!</definedName>
    <definedName name="DemandaInicial2" localSheetId="1">'[3]EVALUACIÓN PRIVADA'!#REF!</definedName>
    <definedName name="DemandaInicial2">'[3]EVALUACIÓN PRIVADA'!#REF!</definedName>
    <definedName name="DemandaInicial3" localSheetId="0">'[3]EVALUACIÓN PRIVADA'!#REF!</definedName>
    <definedName name="DemandaInicial3" localSheetId="1">'[3]EVALUACIÓN PRIVADA'!#REF!</definedName>
    <definedName name="DemandaInicial3">'[3]EVALUACIÓN PRIVADA'!#REF!</definedName>
    <definedName name="DemandaS2" localSheetId="0">'[3]EVALUACIÓN SOCIOECONÓMICA'!#REF!</definedName>
    <definedName name="DemandaS2" localSheetId="1">'[3]EVALUACIÓN SOCIOECONÓMICA'!#REF!</definedName>
    <definedName name="DemandaS2">'[3]EVALUACIÓN SOCIOECONÓMICA'!#REF!</definedName>
    <definedName name="DemandaS3" localSheetId="0">'[3]EVALUACIÓN SOCIOECONÓMICA'!#REF!</definedName>
    <definedName name="DemandaS3" localSheetId="1">'[3]EVALUACIÓN SOCIOECONÓMICA'!#REF!</definedName>
    <definedName name="DemandaS3">'[3]EVALUACIÓN SOCIOECONÓMICA'!#REF!</definedName>
    <definedName name="Department" localSheetId="0">#REF!</definedName>
    <definedName name="Department" localSheetId="1">#REF!</definedName>
    <definedName name="Department">#REF!</definedName>
    <definedName name="der" localSheetId="0" hidden="1">{"Tab1",#N/A,FALSE,"P";"Tab2",#N/A,FALSE,"P"}</definedName>
    <definedName name="der" localSheetId="1" hidden="1">{"Tab1",#N/A,FALSE,"P";"Tab2",#N/A,FALSE,"P"}</definedName>
    <definedName name="der" hidden="1">{"Tab1",#N/A,FALSE,"P";"Tab2",#N/A,FALSE,"P"}</definedName>
    <definedName name="DESC96" localSheetId="0">#REF!</definedName>
    <definedName name="DESC96" localSheetId="1">#REF!</definedName>
    <definedName name="DESC96">#REF!</definedName>
    <definedName name="DEVISE" localSheetId="0">[20]Liste!#REF!</definedName>
    <definedName name="DEVISE" localSheetId="1">[20]Liste!#REF!</definedName>
    <definedName name="DEVISE">[20]Liste!#REF!</definedName>
    <definedName name="dexbccr" localSheetId="0">#REF!</definedName>
    <definedName name="dexbccr" localSheetId="1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[29]NPV_base!$B$25</definedName>
    <definedName name="Discount_NC" localSheetId="0">[29]NPV_base!#REF!</definedName>
    <definedName name="Discount_NC" localSheetId="1">[29]NPV_base!#REF!</definedName>
    <definedName name="Discount_NC">[29]NPV_base!#REF!</definedName>
    <definedName name="DiscountRate" localSheetId="0">#REF!</definedName>
    <definedName name="DiscountRate" localSheetId="1">#REF!</definedName>
    <definedName name="DiscountRate">#REF!</definedName>
    <definedName name="divisas" localSheetId="0">'[3]EVALUACIÓN SOCIOECONÓMICA'!#REF!</definedName>
    <definedName name="divisas" localSheetId="1">'[3]EVALUACIÓN SOCIOECONÓMICA'!#REF!</definedName>
    <definedName name="divisas">'[3]EVALUACIÓN SOCIOECONÓMICA'!#REF!</definedName>
    <definedName name="divisas2" localSheetId="1">'[3]EVALUACIÓN SOCIOECONÓMICA'!#REF!</definedName>
    <definedName name="divisas2">'[3]EVALUACIÓN SOCIOECONÓMICA'!#REF!</definedName>
    <definedName name="divisas3" localSheetId="0">'[3]EVALUACIÓN SOCIOECONÓMICA'!#REF!</definedName>
    <definedName name="divisas3" localSheetId="1">'[3]EVALUACIÓN SOCIOECONÓMICA'!#REF!</definedName>
    <definedName name="divisas3">'[3]EVALUACIÓN SOCIOECONÓMICA'!#REF!</definedName>
    <definedName name="DMBYS">[27]RESULTADOS!$A$86:$IV$86</definedName>
    <definedName name="dnaissance" localSheetId="0">OFFSET(#REF!,0,0,COUNTA(#REF!),2)</definedName>
    <definedName name="dnaissance" localSheetId="1">OFFSET(#REF!,0,0,COUNTA(#REF!),2)</definedName>
    <definedName name="dnaissance">OFFSET(#REF!,0,0,COUNTA(#REF!),2)</definedName>
    <definedName name="DNP">[27]SUPUESTOS!A$18</definedName>
    <definedName name="DPOB">[27]SUPUESTOS!A$7</definedName>
    <definedName name="DRFP">'[27]SMONET-FINANC'!$A$99:$IV$99</definedName>
    <definedName name="DXBYS">[27]RESULTADOS!$A$82:$IV$82</definedName>
    <definedName name="E" localSheetId="0">'[28]PIB EN CORR'!#REF!</definedName>
    <definedName name="E" localSheetId="1">'[53]PIB EN CORR'!#REF!</definedName>
    <definedName name="E">'[28]PIB EN CORR'!#REF!</definedName>
    <definedName name="E_MCI" localSheetId="0">#REF!</definedName>
    <definedName name="E_MCI" localSheetId="1">#REF!</definedName>
    <definedName name="E_MCI">#REF!</definedName>
    <definedName name="EDH">'[18]NOUVEAUX-PROGRAMMES 2012-2013_'!$F$1001</definedName>
    <definedName name="edr" localSheetId="0" hidden="1">{"Riqfin97",#N/A,FALSE,"Tran";"Riqfinpro",#N/A,FALSE,"Tran"}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localSheetId="1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localSheetId="1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 localSheetId="1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 localSheetId="1">#REF!</definedName>
    <definedName name="EE_Table_03.___Expenditure_and_Savings">#REF!</definedName>
    <definedName name="EE_Table_04.___Consumer_Price_Indices____1" localSheetId="0">#REF!</definedName>
    <definedName name="EE_Table_04.___Consumer_Price_Indices____1" localSheetId="1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 localSheetId="1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 localSheetId="1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 localSheetId="1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 localSheetId="1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 localSheetId="1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 localSheetId="1">#REF!</definedName>
    <definedName name="EE_Table_20.5__Ag_Sector_Statistics__concluded">#REF!</definedName>
    <definedName name="EE_Table_21.__Manufacturing_Production" localSheetId="0">#REF!</definedName>
    <definedName name="EE_Table_21.__Manufacturing_Production" localSheetId="1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 localSheetId="1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 localSheetId="1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 localSheetId="1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 localSheetId="1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 localSheetId="1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 localSheetId="1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 localSheetId="1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 localSheetId="1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 localSheetId="1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 localSheetId="1">#REF!</definedName>
    <definedName name="EE_Table_31._Wage_and_Employment_Indicators_1">#REF!</definedName>
    <definedName name="EE_Table_32_ULC_PROD_indicators" localSheetId="0">#REF!</definedName>
    <definedName name="EE_Table_32_ULC_PROD_indicators" localSheetId="1">#REF!</definedName>
    <definedName name="EE_Table_32_ULC_PROD_indicators">#REF!</definedName>
    <definedName name="EE_Table_33_Indicators_of_Competitiveness" localSheetId="0">#REF!</definedName>
    <definedName name="EE_Table_33_Indicators_of_Competitiveness" localSheetId="1">#REF!</definedName>
    <definedName name="EE_Table_33_Indicators_of_Competitiveness">#REF!</definedName>
    <definedName name="eee" localSheetId="0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localSheetId="1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localSheetId="1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localSheetId="1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 localSheetId="1">#REF!</definedName>
    <definedName name="ele">#REF!</definedName>
    <definedName name="elect" localSheetId="0">#REF!</definedName>
    <definedName name="elect" localSheetId="1">#REF!</definedName>
    <definedName name="elect">#REF!</definedName>
    <definedName name="ELV" localSheetId="1">[54]FIN!#REF!</definedName>
    <definedName name="ELV">[30]FIN!#REF!</definedName>
    <definedName name="emargement" localSheetId="0">OFFSET(#REF!,0,0,COUNTA(#REF!),21)</definedName>
    <definedName name="emargement" localSheetId="1">OFFSET(#REF!,0,0,COUNTA(#REF!),21)</definedName>
    <definedName name="emargement">OFFSET(#REF!,0,0,COUNTA(#REF!),21)</definedName>
    <definedName name="emi98j" localSheetId="0">[11]Programa!#REF!</definedName>
    <definedName name="emi98j" localSheetId="1">[48]Programa!#REF!</definedName>
    <definedName name="emi98j">[11]Programa!#REF!</definedName>
    <definedName name="emi98s" localSheetId="0">#REF!</definedName>
    <definedName name="emi98s" localSheetId="1">#REF!</definedName>
    <definedName name="emi98s">#REF!</definedName>
    <definedName name="empezar" localSheetId="0">[3]ALTERNATIVAS!#REF!</definedName>
    <definedName name="empezar" localSheetId="1">[3]ALTERNATIVAS!#REF!</definedName>
    <definedName name="empezar">[3]ALTERNATIVAS!#REF!</definedName>
    <definedName name="encajec" localSheetId="0">#REF!</definedName>
    <definedName name="encajec" localSheetId="1">#REF!</definedName>
    <definedName name="encajec">#REF!</definedName>
    <definedName name="encajed" localSheetId="0">#REF!</definedName>
    <definedName name="encajed" localSheetId="1">#REF!</definedName>
    <definedName name="encajed">#REF!</definedName>
    <definedName name="End_Bal">#REF!</definedName>
    <definedName name="EPNF96" localSheetId="0">#REF!</definedName>
    <definedName name="EPNF96" localSheetId="1">#REF!</definedName>
    <definedName name="EPNF96">#REF!</definedName>
    <definedName name="ergferger" localSheetId="0" hidden="1">{"Main Economic Indicators",#N/A,FALSE,"C"}</definedName>
    <definedName name="ergferger" localSheetId="1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localSheetId="1" hidden="1">{"Minpmon",#N/A,FALSE,"Monthinput"}</definedName>
    <definedName name="ert" hidden="1">{"Minpmon",#N/A,FALSE,"Monthinput"}</definedName>
    <definedName name="estacional" localSheetId="0">#REF!</definedName>
    <definedName name="estacional" localSheetId="1">#REF!</definedName>
    <definedName name="estacional">#REF!</definedName>
    <definedName name="EXBE" localSheetId="0">[20]Liste!#REF!</definedName>
    <definedName name="EXBE" localSheetId="1">[20]Liste!#REF!</definedName>
    <definedName name="EXBE">[20]Liste!#REF!</definedName>
    <definedName name="Exportacion_Por_Importancia" localSheetId="1">[55]Macro1!$A$1</definedName>
    <definedName name="Exportacion_Por_Importancia">[31]Macro1!$A$1</definedName>
    <definedName name="EXTASS_A" localSheetId="0">#REF!</definedName>
    <definedName name="EXTASS_A" localSheetId="1">#REF!</definedName>
    <definedName name="EXTASS_A">#REF!</definedName>
    <definedName name="EXTASS_G97" localSheetId="0">#REF!</definedName>
    <definedName name="EXTASS_G97" localSheetId="1">#REF!</definedName>
    <definedName name="EXTASS_G97">#REF!</definedName>
    <definedName name="EXTASS_Q96" localSheetId="0">#REF!</definedName>
    <definedName name="EXTASS_Q96" localSheetId="1">#REF!</definedName>
    <definedName name="EXTASS_Q96">#REF!</definedName>
    <definedName name="ExtraPayments">#REF!</definedName>
    <definedName name="f" localSheetId="1">#N/A</definedName>
    <definedName name="f">#N/A</definedName>
    <definedName name="F_MDE" localSheetId="0">#REF!</definedName>
    <definedName name="F_MDE" localSheetId="1">#REF!</definedName>
    <definedName name="F_MDE">#REF!</definedName>
    <definedName name="feb" localSheetId="0">[11]Programa!#REF!</definedName>
    <definedName name="feb" localSheetId="1">[48]Programa!#REF!</definedName>
    <definedName name="feb">[11]Programa!#REF!</definedName>
    <definedName name="fecha" localSheetId="1">[48]Programa!#REF!</definedName>
    <definedName name="fecha">[11]Programa!#REF!</definedName>
    <definedName name="fed" localSheetId="0" hidden="1">{"Riqfin97",#N/A,FALSE,"Tran";"Riqfinpro",#N/A,FALSE,"Tran"}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EVRIER" localSheetId="0">'Section_Article 2122'!#REF!</definedName>
    <definedName name="ff" localSheetId="0" hidden="1">{"Tab1",#N/A,FALSE,"P";"Tab2",#N/A,FALSE,"P"}</definedName>
    <definedName name="ff" localSheetId="1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localSheetId="1" hidden="1">{"Minpmon",#N/A,FALSE,"Monthinput"}</definedName>
    <definedName name="fffffff" hidden="1">{"Minpmon",#N/A,FALSE,"Monthinput"}</definedName>
    <definedName name="fffffffffffff" localSheetId="0">#REF!</definedName>
    <definedName name="fffffffffffff" localSheetId="1">#REF!</definedName>
    <definedName name="fffffffffffff">#REF!</definedName>
    <definedName name="ffffffffffffff" localSheetId="0" hidden="1">{"Riqfin97",#N/A,FALSE,"Tran";"Riqfinpro",#N/A,FALSE,"Tran"}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la1" localSheetId="1">[3]PREPARACION!#REF!</definedName>
    <definedName name="Fila1">[3]PREPARACION!#REF!</definedName>
    <definedName name="Fila10" localSheetId="1">'[3]EVALUACIÓN SOCIOECONÓMICA'!#REF!</definedName>
    <definedName name="Fila10">'[3]EVALUACIÓN SOCIOECONÓMICA'!#REF!</definedName>
    <definedName name="Fila11" localSheetId="0">'[3]EVALUACIÓN PRIVADA'!#REF!</definedName>
    <definedName name="Fila11" localSheetId="1">'[3]EVALUACIÓN PRIVADA'!#REF!</definedName>
    <definedName name="Fila11">'[3]EVALUACIÓN PRIVADA'!#REF!</definedName>
    <definedName name="Fila12" localSheetId="0">'[3]EVALUACIÓN PRIVADA'!#REF!</definedName>
    <definedName name="Fila12" localSheetId="1">'[3]EVALUACIÓN PRIVADA'!#REF!</definedName>
    <definedName name="Fila12">'[3]EVALUACIÓN PRIVADA'!#REF!</definedName>
    <definedName name="Fila13" localSheetId="0">'[3]EVALUACIÓN PRIVADA'!#REF!</definedName>
    <definedName name="Fila13" localSheetId="1">'[3]EVALUACIÓN PRIVADA'!#REF!</definedName>
    <definedName name="Fila13">'[3]EVALUACIÓN PRIVADA'!#REF!</definedName>
    <definedName name="Fila15" localSheetId="0">'[3]EVALUACIÓN PRIVADA'!#REF!</definedName>
    <definedName name="Fila15" localSheetId="1">'[3]EVALUACIÓN PRIVADA'!#REF!</definedName>
    <definedName name="Fila15">'[3]EVALUACIÓN PRIVADA'!#REF!</definedName>
    <definedName name="Fila17" localSheetId="0">[3]FINANCIACIÓN!#REF!</definedName>
    <definedName name="Fila17" localSheetId="1">[3]FINANCIACIÓN!#REF!</definedName>
    <definedName name="Fila17">[3]FINANCIACIÓN!#REF!</definedName>
    <definedName name="Fila18" localSheetId="0">[3]ALTERNATIVAS!#REF!</definedName>
    <definedName name="Fila18" localSheetId="1">[3]ALTERNATIVAS!#REF!</definedName>
    <definedName name="Fila18">[3]ALTERNATIVAS!#REF!</definedName>
    <definedName name="Fila19" localSheetId="0">[3]ALTERNATIVAS!#REF!</definedName>
    <definedName name="Fila19" localSheetId="1">[3]ALTERNATIVAS!#REF!</definedName>
    <definedName name="Fila19">[3]ALTERNATIVAS!#REF!</definedName>
    <definedName name="Fila2" localSheetId="0">[3]ALTERNATIVAS!#REF!</definedName>
    <definedName name="Fila2" localSheetId="1">[3]ALTERNATIVAS!#REF!</definedName>
    <definedName name="Fila2">[3]ALTERNATIVAS!#REF!</definedName>
    <definedName name="Fila20" localSheetId="0">[3]ALTERNATIVAS!#REF!</definedName>
    <definedName name="Fila20" localSheetId="1">[3]ALTERNATIVAS!#REF!</definedName>
    <definedName name="Fila20">[3]ALTERNATIVAS!#REF!</definedName>
    <definedName name="Fila3" localSheetId="0">[3]ALTERNATIVAS!#REF!</definedName>
    <definedName name="Fila3" localSheetId="1">[3]ALTERNATIVAS!#REF!</definedName>
    <definedName name="Fila3">[3]ALTERNATIVAS!#REF!</definedName>
    <definedName name="Fila4" localSheetId="0">[3]ALTERNATIVAS!#REF!</definedName>
    <definedName name="Fila4" localSheetId="1">[3]ALTERNATIVAS!#REF!</definedName>
    <definedName name="Fila4">[3]ALTERNATIVAS!#REF!</definedName>
    <definedName name="Fila5" localSheetId="0">'[3]EVALUACIÓN SOCIOECONÓMICA'!#REF!</definedName>
    <definedName name="Fila5" localSheetId="1">'[3]EVALUACIÓN SOCIOECONÓMICA'!#REF!</definedName>
    <definedName name="Fila5">'[3]EVALUACIÓN SOCIOECONÓMICA'!#REF!</definedName>
    <definedName name="Fila6" localSheetId="0">'[3]EVALUACIÓN SOCIOECONÓMICA'!#REF!</definedName>
    <definedName name="Fila6" localSheetId="1">'[3]EVALUACIÓN SOCIOECONÓMICA'!#REF!</definedName>
    <definedName name="Fila6">'[3]EVALUACIÓN SOCIOECONÓMICA'!#REF!</definedName>
    <definedName name="Fila7" localSheetId="0">'[3]EVALUACIÓN SOCIOECONÓMICA'!#REF!</definedName>
    <definedName name="Fila7" localSheetId="1">'[3]EVALUACIÓN SOCIOECONÓMICA'!#REF!</definedName>
    <definedName name="Fila7">'[3]EVALUACIÓN SOCIOECONÓMICA'!#REF!</definedName>
    <definedName name="Fila8" localSheetId="0">'[3]EVALUACIÓN SOCIOECONÓMICA'!#REF!</definedName>
    <definedName name="Fila8" localSheetId="1">'[3]EVALUACIÓN SOCIOECONÓMICA'!#REF!</definedName>
    <definedName name="Fila8">'[3]EVALUACIÓN SOCIOECONÓMICA'!#REF!</definedName>
    <definedName name="Fila9" localSheetId="0">'[3]EVALUACIÓN SOCIOECONÓMICA'!#REF!</definedName>
    <definedName name="Fila9" localSheetId="1">'[3]EVALUACIÓN SOCIOECONÓMICA'!#REF!</definedName>
    <definedName name="Fila9">'[3]EVALUACIÓN SOCIOECONÓMICA'!#REF!</definedName>
    <definedName name="finan" localSheetId="0">#REF!</definedName>
    <definedName name="finan" localSheetId="1">#REF!</definedName>
    <definedName name="finan">#REF!</definedName>
    <definedName name="finan1" localSheetId="0">#REF!</definedName>
    <definedName name="finan1" localSheetId="1">#REF!</definedName>
    <definedName name="finan1">#REF!</definedName>
    <definedName name="Financing" localSheetId="0" hidden="1">{"Tab1",#N/A,FALSE,"P";"Tab2",#N/A,FALSE,"P"}</definedName>
    <definedName name="Financing" localSheetId="1" hidden="1">{"Tab1",#N/A,FALSE,"P";"Tab2",#N/A,FALSE,"P"}</definedName>
    <definedName name="Financing" hidden="1">{"Tab1",#N/A,FALSE,"P";"Tab2",#N/A,FALSE,"P"}</definedName>
    <definedName name="fluct" localSheetId="0">#REF!</definedName>
    <definedName name="fluct" localSheetId="1">#REF!</definedName>
    <definedName name="fluct">#REF!</definedName>
    <definedName name="FLUJO" localSheetId="1">'[56]Base de Datos Proyecciones'!$A$2:$H$2</definedName>
    <definedName name="FLUJO">'[32]Base de Datos Proyecciones'!$A$2:$H$2</definedName>
    <definedName name="FMI" localSheetId="0">#REF!</definedName>
    <definedName name="FMI" localSheetId="1">#REF!</definedName>
    <definedName name="FMI">#REF!</definedName>
    <definedName name="FNE">'[18]NOUVEAUX-PROGRAMMES 2012-2013_'!$F$1003</definedName>
    <definedName name="_xlnm.Recorder" localSheetId="0">#REF!</definedName>
    <definedName name="_xlnm.Recorder" localSheetId="1">#REF!</definedName>
    <definedName name="_xlnm.Recorder">#REF!</definedName>
    <definedName name="Formula1" localSheetId="0">[3]ALTERNATIVAS!#REF!</definedName>
    <definedName name="Formula1" localSheetId="1">[3]ALTERNATIVAS!#REF!</definedName>
    <definedName name="Formula1">[3]ALTERNATIVAS!#REF!</definedName>
    <definedName name="fre" localSheetId="0" hidden="1">{"Tab1",#N/A,FALSE,"P";"Tab2",#N/A,FALSE,"P"}</definedName>
    <definedName name="fre" localSheetId="1" hidden="1">{"Tab1",#N/A,FALSE,"P";"Tab2",#N/A,FALSE,"P"}</definedName>
    <definedName name="fre" hidden="1">{"Tab1",#N/A,FALSE,"P";"Tab2",#N/A,FALSE,"P"}</definedName>
    <definedName name="ftaref" localSheetId="0">#REF!</definedName>
    <definedName name="ftaref" localSheetId="1">#REF!</definedName>
    <definedName name="ftaref">#REF!</definedName>
    <definedName name="ftconf" localSheetId="0">#REF!</definedName>
    <definedName name="ftconf" localSheetId="1">#REF!</definedName>
    <definedName name="ftconf">#REF!</definedName>
    <definedName name="ftima" localSheetId="0">#REF!</definedName>
    <definedName name="ftima" localSheetId="1">#REF!</definedName>
    <definedName name="ftima">#REF!</definedName>
    <definedName name="ftimaf" localSheetId="0">#REF!</definedName>
    <definedName name="ftimaf" localSheetId="1">#REF!</definedName>
    <definedName name="ftimaf">#REF!</definedName>
    <definedName name="ftr" localSheetId="0" hidden="1">{"Riqfin97",#N/A,FALSE,"Tran";"Riqfinpro",#N/A,FALSE,"Tran"}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 localSheetId="1">#REF!</definedName>
    <definedName name="g">#REF!</definedName>
    <definedName name="G_TOURISME" localSheetId="0">#REF!</definedName>
    <definedName name="G_TOURISME" localSheetId="1">#REF!</definedName>
    <definedName name="G_TOURISME">#REF!</definedName>
    <definedName name="GATO" localSheetId="0">#REF!</definedName>
    <definedName name="GATO" localSheetId="1">#REF!</definedName>
    <definedName name="GATO">#REF!</definedName>
    <definedName name="GDPDEFL" localSheetId="1">[57]NA!#REF!</definedName>
    <definedName name="GDPDEFL">[33]NA!#REF!</definedName>
    <definedName name="GDPOR" localSheetId="1">[57]NA!#REF!</definedName>
    <definedName name="GDPOR">[33]NA!#REF!</definedName>
    <definedName name="GDPOR_" localSheetId="1">[57]NA!#REF!</definedName>
    <definedName name="GDPOR_">[33]NA!#REF!</definedName>
    <definedName name="gg" localSheetId="0" hidden="1">{"Riqfin97",#N/A,FALSE,"Tran";"Riqfinpro",#N/A,FALSE,"Tran"}</definedName>
    <definedName name="gg" localSheetId="1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" hidden="1">'[58]J(Priv.Cap)'!#REF!</definedName>
    <definedName name="ggggg" hidden="1">'[34]J(Priv.Cap)'!#REF!</definedName>
    <definedName name="ggggggg" localSheetId="0">#REF!</definedName>
    <definedName name="ggggggg" localSheetId="1">#REF!</definedName>
    <definedName name="ggggggg">#REF!</definedName>
    <definedName name="ght" localSheetId="0" hidden="1">{"Tab1",#N/A,FALSE,"P";"Tab2",#N/A,FALSE,"P"}</definedName>
    <definedName name="ght" localSheetId="1" hidden="1">{"Tab1",#N/A,FALSE,"P";"Tab2",#N/A,FALSE,"P"}</definedName>
    <definedName name="ght" hidden="1">{"Tab1",#N/A,FALSE,"P";"Tab2",#N/A,FALSE,"P"}</definedName>
    <definedName name="GOESC96" localSheetId="0">#REF!</definedName>
    <definedName name="GOESC96" localSheetId="1">#REF!</definedName>
    <definedName name="GOESC96">#REF!</definedName>
    <definedName name="Grace_IDA">[29]NPV_base!$B$22</definedName>
    <definedName name="Grace_NC" localSheetId="0">[29]NPV_base!#REF!</definedName>
    <definedName name="Grace_NC" localSheetId="1">[29]NPV_base!#REF!</definedName>
    <definedName name="Grace_NC">[29]NPV_base!#REF!</definedName>
    <definedName name="gre" localSheetId="0" hidden="1">{"Riqfin97",#N/A,FALSE,"Tran";"Riqfinpro",#N/A,FALSE,"Tran"}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localSheetId="1" hidden="1">{"Tab1",#N/A,FALSE,"P";"Tab2",#N/A,FALSE,"P"}</definedName>
    <definedName name="gyu" hidden="1">{"Tab1",#N/A,FALSE,"P";"Tab2",#N/A,FALSE,"P"}</definedName>
    <definedName name="H_JUSTICE" localSheetId="0">#REF!</definedName>
    <definedName name="H_JUSTICE" localSheetId="1">#REF!</definedName>
    <definedName name="H_JUSTICE">#REF!</definedName>
    <definedName name="Heading39" localSheetId="0">#REF!</definedName>
    <definedName name="Heading39" localSheetId="1">#REF!</definedName>
    <definedName name="Heading39">#REF!</definedName>
    <definedName name="hhh" localSheetId="0" hidden="1">{"Minpmon",#N/A,FALSE,"Monthinput"}</definedName>
    <definedName name="hhh" localSheetId="1" hidden="1">{"Minpmon",#N/A,FALSE,"Monthinput"}</definedName>
    <definedName name="hhh" hidden="1">{"Minpmon",#N/A,FALSE,"Monthinput"}</definedName>
    <definedName name="hhhh" localSheetId="1">[59]!_dcc99</definedName>
    <definedName name="hhhh">#N/A</definedName>
    <definedName name="hhhhh" localSheetId="0" hidden="1">{"Tab1",#N/A,FALSE,"P";"Tab2",#N/A,FALSE,"P"}</definedName>
    <definedName name="hhhhh" localSheetId="1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 localSheetId="1">#REF!</definedName>
    <definedName name="High_external">#REF!</definedName>
    <definedName name="High_fiscal" localSheetId="0">#REF!</definedName>
    <definedName name="High_fiscal" localSheetId="1">#REF!</definedName>
    <definedName name="High_fiscal">#REF!</definedName>
    <definedName name="High_growth_extended" localSheetId="0">#REF!</definedName>
    <definedName name="High_growth_extended" localSheetId="1">#REF!</definedName>
    <definedName name="High_growth_extended">#REF!</definedName>
    <definedName name="High_growth_summary" localSheetId="0">#REF!</definedName>
    <definedName name="High_growth_summary" localSheetId="1">#REF!</definedName>
    <definedName name="High_growth_summary">#REF!</definedName>
    <definedName name="High_monetary" localSheetId="0">#REF!</definedName>
    <definedName name="High_monetary" localSheetId="1">#REF!</definedName>
    <definedName name="High_monetary">#REF!</definedName>
    <definedName name="High_real" localSheetId="0">#REF!</definedName>
    <definedName name="High_real" localSheetId="1">#REF!</definedName>
    <definedName name="High_real">#REF!</definedName>
    <definedName name="High_summary" localSheetId="0">#REF!</definedName>
    <definedName name="High_summary" localSheetId="1">#REF!</definedName>
    <definedName name="High_summary">#REF!</definedName>
    <definedName name="hio" localSheetId="0" hidden="1">{"Tab1",#N/A,FALSE,"P";"Tab2",#N/A,FALSE,"P"}</definedName>
    <definedName name="hio" localSheetId="1" hidden="1">{"Tab1",#N/A,FALSE,"P";"Tab2",#N/A,FALSE,"P"}</definedName>
    <definedName name="hio" hidden="1">{"Tab1",#N/A,FALSE,"P";"Tab2",#N/A,FALSE,"P"}</definedName>
    <definedName name="hora" localSheetId="1">[48]Programa!#REF!</definedName>
    <definedName name="hora">[11]Programa!#REF!</definedName>
    <definedName name="HOSP96" localSheetId="0">#REF!</definedName>
    <definedName name="HOSP96" localSheetId="1">#REF!</definedName>
    <definedName name="HOSP96">#REF!</definedName>
    <definedName name="hpu" localSheetId="0" hidden="1">{"Tab1",#N/A,FALSE,"P";"Tab2",#N/A,FALSE,"P"}</definedName>
    <definedName name="hpu" localSheetId="1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localSheetId="1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" localSheetId="0">#REF!</definedName>
    <definedName name="i" localSheetId="1">#REF!</definedName>
    <definedName name="i">#REF!</definedName>
    <definedName name="I_MHAVE" localSheetId="0">#REF!</definedName>
    <definedName name="I_MHAVE" localSheetId="1">#REF!</definedName>
    <definedName name="I_MHAVE">#REF!</definedName>
    <definedName name="ii" localSheetId="0" hidden="1">{"Tab1",#N/A,FALSE,"P";"Tab2",#N/A,FALSE,"P"}</definedName>
    <definedName name="ii" localSheetId="1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localSheetId="1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 localSheetId="1">#REF!</definedName>
    <definedName name="ima">#REF!</definedName>
    <definedName name="imaor" localSheetId="0">#REF!</definedName>
    <definedName name="imaor" localSheetId="1">#REF!</definedName>
    <definedName name="imaor">#REF!</definedName>
    <definedName name="impactoambiental" localSheetId="1">[3]PREPARACION!#REF!</definedName>
    <definedName name="impactoambiental">[3]PREPARACION!#REF!</definedName>
    <definedName name="_xlnm.Print_Titles" localSheetId="0">'Section_Article 2122'!$2:$4</definedName>
    <definedName name="_xlnm.Print_Titles" localSheetId="1">'Solde Crédits_Oct.&amp;Sept. 2122'!$5:$5</definedName>
    <definedName name="Imprimir_área_IM" localSheetId="0">#REF!</definedName>
    <definedName name="Imprimir_área_IM" localSheetId="1">#REF!</definedName>
    <definedName name="Imprimir_área_IM">#REF!</definedName>
    <definedName name="IN2_" localSheetId="0">[5]Assumptions!#REF!</definedName>
    <definedName name="IN2_" localSheetId="1">[5]Assumptions!#REF!</definedName>
    <definedName name="IN2_">[5]Assumptions!#REF!</definedName>
    <definedName name="IN3_" localSheetId="1">[5]Assumptions!#REF!</definedName>
    <definedName name="IN3_">[5]Assumptions!#REF!</definedName>
    <definedName name="ind" localSheetId="0">#REF!</definedName>
    <definedName name="ind" localSheetId="1">#REF!</definedName>
    <definedName name="ind">#REF!</definedName>
    <definedName name="indicador" localSheetId="0">[3]PREPARACION!#REF!</definedName>
    <definedName name="indicador" localSheetId="1">[3]PREPARACION!#REF!</definedName>
    <definedName name="indicador">[3]PREPARACION!#REF!</definedName>
    <definedName name="INDICE" localSheetId="1">[48]Programa!#REF!</definedName>
    <definedName name="INDICE">[11]Programa!#REF!</definedName>
    <definedName name="INE" localSheetId="0">#REF!</definedName>
    <definedName name="INE" localSheetId="1">#REF!</definedName>
    <definedName name="INE">#REF!</definedName>
    <definedName name="INF">[27]SUPUESTOS!A$21</definedName>
    <definedName name="inflation" localSheetId="0">#REF!</definedName>
    <definedName name="inflation" localSheetId="1">#REF!</definedName>
    <definedName name="inflation">#REF!</definedName>
    <definedName name="INGOES96" localSheetId="0">#REF!</definedName>
    <definedName name="INGOES96" localSheetId="1">#REF!</definedName>
    <definedName name="INGOES96">#REF!</definedName>
    <definedName name="institution" localSheetId="0">#REF!</definedName>
    <definedName name="institution" localSheetId="1">#REF!</definedName>
    <definedName name="institution">#REF!</definedName>
    <definedName name="interes2" localSheetId="0">'[3]EVALUACIÓN PRIVADA'!#REF!</definedName>
    <definedName name="interes2" localSheetId="1">'[3]EVALUACIÓN PRIVADA'!#REF!</definedName>
    <definedName name="interes2">'[3]EVALUACIÓN PRIVADA'!#REF!</definedName>
    <definedName name="interes3" localSheetId="0">'[3]EVALUACIÓN PRIVADA'!#REF!</definedName>
    <definedName name="interes3" localSheetId="1">'[3]EVALUACIÓN PRIVADA'!#REF!</definedName>
    <definedName name="interes3">'[3]EVALUACIÓN PRIVADA'!#REF!</definedName>
    <definedName name="Interest_IDA">[29]NPV_base!$B$24</definedName>
    <definedName name="Interest_NC" localSheetId="0">[29]NPV_base!#REF!</definedName>
    <definedName name="Interest_NC" localSheetId="1">[29]NPV_base!#REF!</definedName>
    <definedName name="Interest_NC">[29]NPV_base!#REF!</definedName>
    <definedName name="InterestRate" localSheetId="0">#REF!</definedName>
    <definedName name="InterestRate" localSheetId="1">#REF!</definedName>
    <definedName name="InterestRate">#REF!</definedName>
    <definedName name="intext" localSheetId="0">#REF!</definedName>
    <definedName name="intext" localSheetId="1">#REF!</definedName>
    <definedName name="intext">#REF!</definedName>
    <definedName name="intint" localSheetId="0">#REF!</definedName>
    <definedName name="intint" localSheetId="1">#REF!</definedName>
    <definedName name="intint">#REF!</definedName>
    <definedName name="ipc" localSheetId="0">#REF!</definedName>
    <definedName name="ipc" localSheetId="1">#REF!</definedName>
    <definedName name="ipc">#REF!</definedName>
    <definedName name="ipc98j" localSheetId="1">[48]Programa!#REF!</definedName>
    <definedName name="ipc98j">[11]Programa!#REF!</definedName>
    <definedName name="ipc98s" localSheetId="0">#REF!</definedName>
    <definedName name="ipc98s" localSheetId="1">#REF!</definedName>
    <definedName name="ipc98s">#REF!</definedName>
    <definedName name="ISSS96" localSheetId="0">#REF!</definedName>
    <definedName name="ISSS96" localSheetId="1">#REF!</definedName>
    <definedName name="ISSS96">#REF!</definedName>
    <definedName name="ISTA96" localSheetId="0">#REF!</definedName>
    <definedName name="ISTA96" localSheetId="1">#REF!</definedName>
    <definedName name="ISTA96">#REF!</definedName>
    <definedName name="J_MAE" localSheetId="0">#REF!</definedName>
    <definedName name="J_MAE" localSheetId="1">#REF!</definedName>
    <definedName name="J_MAE">#REF!</definedName>
    <definedName name="JANVIER" localSheetId="0">'Section_Article 2122'!#REF!</definedName>
    <definedName name="jh" localSheetId="0">#REF!</definedName>
    <definedName name="jh" localSheetId="1">#REF!</definedName>
    <definedName name="jh">#REF!</definedName>
    <definedName name="jj" localSheetId="0" hidden="1">{"Riqfin97",#N/A,FALSE,"Tran";"Riqfinpro",#N/A,FALSE,"Tran"}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localSheetId="1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localSheetId="1" hidden="1">{"Tab1",#N/A,FALSE,"P";"Tab2",#N/A,FALSE,"P"}</definedName>
    <definedName name="jjjj" hidden="1">{"Tab1",#N/A,FALSE,"P";"Tab2",#N/A,FALSE,"P"}</definedName>
    <definedName name="jjjjjj" localSheetId="1" hidden="1">'[58]J(Priv.Cap)'!#REF!</definedName>
    <definedName name="jjjjjj" hidden="1">'[34]J(Priv.Cap)'!#REF!</definedName>
    <definedName name="jjjjjjjjjjjjjjjjjj" localSheetId="0" hidden="1">{"Tab1",#N/A,FALSE,"P";"Tab2",#N/A,FALSE,"P"}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ILLET" localSheetId="0">'Section_Article 2122'!#REF!</definedName>
    <definedName name="JUIN" localSheetId="0">'Section_Article 2122'!#REF!</definedName>
    <definedName name="juy" localSheetId="0" hidden="1">{"Tab1",#N/A,FALSE,"P";"Tab2",#N/A,FALSE,"P"}</definedName>
    <definedName name="juy" localSheetId="1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localSheetId="1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 localSheetId="1">#REF!</definedName>
    <definedName name="K_PRESIDENCE">#REF!</definedName>
    <definedName name="kio" localSheetId="0" hidden="1">{"Tab1",#N/A,FALSE,"P";"Tab2",#N/A,FALSE,"P"}</definedName>
    <definedName name="kio" localSheetId="1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localSheetId="1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">#N/A</definedName>
    <definedName name="kkkk">#N/A</definedName>
    <definedName name="kkkkk" localSheetId="1" hidden="1">'[60]J(Priv.Cap)'!#REF!</definedName>
    <definedName name="kkkkk" hidden="1">'[35]J(Priv.Cap)'!#REF!</definedName>
    <definedName name="kkkkkkkk" localSheetId="0" hidden="1">{"Riqfin97",#N/A,FALSE,"Tran";"Riqfinpro",#N/A,FALSE,"Tran"}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KMdeRed2" localSheetId="1">'[3]EVALUACIÓN PRIVADA'!#REF!</definedName>
    <definedName name="KMdeRed2">'[3]EVALUACIÓN PRIVADA'!#REF!</definedName>
    <definedName name="KMdeRed3" localSheetId="1">'[3]EVALUACIÓN PRIVADA'!#REF!</definedName>
    <definedName name="KMdeRed3">'[3]EVALUACIÓN PRIVADA'!#REF!</definedName>
    <definedName name="L_BPM" localSheetId="0">#REF!</definedName>
    <definedName name="L_BPM" localSheetId="1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 localSheetId="1">#REF!</definedName>
    <definedName name="lettres_brh">#REF!</definedName>
    <definedName name="LIBELLE" localSheetId="0">'Section_Article 2122'!$E$4:$E$984</definedName>
    <definedName name="LIBOR3">[27]SUPUESTOS!$A$12:$IV$12</definedName>
    <definedName name="LIBOR6">[27]SUPUESTOS!A$11</definedName>
    <definedName name="liqc" localSheetId="0">[11]Programa!#REF!</definedName>
    <definedName name="liqc" localSheetId="1">[48]Programa!#REF!</definedName>
    <definedName name="liqc">[11]Programa!#REF!</definedName>
    <definedName name="liqd" localSheetId="0">[11]Programa!#REF!</definedName>
    <definedName name="liqd" localSheetId="1">[48]Programa!#REF!</definedName>
    <definedName name="liqd">[11]Programa!#REF!</definedName>
    <definedName name="ll" localSheetId="0" hidden="1">{"Tab1",#N/A,FALSE,"P";"Tab2",#N/A,FALSE,"P"}</definedName>
    <definedName name="ll" localSheetId="1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localSheetId="1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localSheetId="1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localSheetId="1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localSheetId="1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localSheetId="1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OFFSET([22]Code!$M$2,0,0,COUNTA([22]Code!$M:$M)-1,1)</definedName>
    <definedName name="localisation">OFFSET([23]Code!$M$2,0,0,COUNTA([23]Code!$M:$M)-1,1)</definedName>
    <definedName name="localisationdesc" localSheetId="0">OFFSET([22]Code!$M$2,0,0,COUNT([22]Code!$M:$M)-1,2)</definedName>
    <definedName name="localisationdesc">OFFSET([23]Code!$M$2,0,0,COUNT([23]Code!$M:$M)-1,2)</definedName>
    <definedName name="LONAB96" localSheetId="0">#REF!</definedName>
    <definedName name="LONAB96" localSheetId="1">#REF!</definedName>
    <definedName name="LONAB96">#REF!</definedName>
    <definedName name="Low_external" localSheetId="0">#REF!</definedName>
    <definedName name="Low_external" localSheetId="1">#REF!</definedName>
    <definedName name="Low_external">#REF!</definedName>
    <definedName name="Low_fiscal" localSheetId="0">#REF!</definedName>
    <definedName name="Low_fiscal" localSheetId="1">#REF!</definedName>
    <definedName name="Low_fiscal">#REF!</definedName>
    <definedName name="Low_growth_extended" localSheetId="0">#REF!</definedName>
    <definedName name="Low_growth_extended" localSheetId="1">#REF!</definedName>
    <definedName name="Low_growth_extended">#REF!</definedName>
    <definedName name="Low_growth_summary" localSheetId="0">#REF!</definedName>
    <definedName name="Low_growth_summary" localSheetId="1">#REF!</definedName>
    <definedName name="Low_growth_summary">#REF!</definedName>
    <definedName name="Low_monetary" localSheetId="0">#REF!</definedName>
    <definedName name="Low_monetary" localSheetId="1">#REF!</definedName>
    <definedName name="Low_monetary">#REF!</definedName>
    <definedName name="Low_real" localSheetId="0">#REF!</definedName>
    <definedName name="Low_real" localSheetId="1">#REF!</definedName>
    <definedName name="Low_real">#REF!</definedName>
    <definedName name="Low_summary" localSheetId="0">#REF!</definedName>
    <definedName name="Low_summary" localSheetId="1">#REF!</definedName>
    <definedName name="Low_summary">#REF!</definedName>
    <definedName name="m" localSheetId="1">[59]!_abs2</definedName>
    <definedName name="m">#N/A</definedName>
    <definedName name="M_MICT" localSheetId="0">#REF!</definedName>
    <definedName name="M_MICT" localSheetId="1">#REF!</definedName>
    <definedName name="M_MICT">#REF!</definedName>
    <definedName name="MACRO" localSheetId="0">#REF!</definedName>
    <definedName name="MACRO" localSheetId="1">#REF!</definedName>
    <definedName name="MACRO">#REF!</definedName>
    <definedName name="MACROINPUT" localSheetId="0">#REF!</definedName>
    <definedName name="MACROINPUT" localSheetId="1">#REF!</definedName>
    <definedName name="MACROINPUT">#REF!</definedName>
    <definedName name="MAI" localSheetId="0">'Section_Article 2122'!#REF!</definedName>
    <definedName name="manodeobra" localSheetId="0">'[3]EVALUACIÓN SOCIOECONÓMICA'!#REF!</definedName>
    <definedName name="manodeobra" localSheetId="1">'[3]EVALUACIÓN SOCIOECONÓMICA'!#REF!</definedName>
    <definedName name="manodeobra">'[3]EVALUACIÓN SOCIOECONÓMICA'!#REF!</definedName>
    <definedName name="manodeobra2" localSheetId="0">'[3]EVALUACIÓN SOCIOECONÓMICA'!#REF!</definedName>
    <definedName name="manodeobra2" localSheetId="1">'[3]EVALUACIÓN SOCIOECONÓMICA'!#REF!</definedName>
    <definedName name="manodeobra2">'[3]EVALUACIÓN SOCIOECONÓMICA'!#REF!</definedName>
    <definedName name="manodeobra3" localSheetId="0">'[3]EVALUACIÓN SOCIOECONÓMICA'!#REF!</definedName>
    <definedName name="manodeobra3" localSheetId="1">'[3]EVALUACIÓN SOCIOECONÓMICA'!#REF!</definedName>
    <definedName name="manodeobra3">'[3]EVALUACIÓN SOCIOECONÓMICA'!#REF!</definedName>
    <definedName name="mar" localSheetId="1">[48]Programa!#REF!</definedName>
    <definedName name="mar">[11]Programa!#REF!</definedName>
    <definedName name="MARS" localSheetId="0">'Section_Article 2122'!#REF!</definedName>
    <definedName name="Maturity_IDA">[29]NPV_base!$B$23</definedName>
    <definedName name="Maturity_NC" localSheetId="0">[29]NPV_base!#REF!</definedName>
    <definedName name="Maturity_NC" localSheetId="1">[29]NPV_base!#REF!</definedName>
    <definedName name="Maturity_NC">[29]NPV_base!#REF!</definedName>
    <definedName name="may" localSheetId="0">[11]Programa!#REF!</definedName>
    <definedName name="may" localSheetId="1">[48]Programa!#REF!</definedName>
    <definedName name="may">[11]Programa!#REF!</definedName>
    <definedName name="MCPI" localSheetId="0">#REF!</definedName>
    <definedName name="MCPI" localSheetId="1">#REF!</definedName>
    <definedName name="MCPI">#REF!</definedName>
    <definedName name="MENSUEL" localSheetId="0">'Section_Article 2122'!$I$4:$I$984</definedName>
    <definedName name="merde" localSheetId="0" hidden="1">{"Riqfin97",#N/A,FALSE,"Tran";"Riqfinpro",#N/A,FALSE,"Tran"}</definedName>
    <definedName name="merde" localSheetId="1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 localSheetId="1">#REF!</definedName>
    <definedName name="MIDDLE">#REF!</definedName>
    <definedName name="ministere" localSheetId="0">OFFSET([22]Code!$E$2,0,0,COUNTA([22]Code!$E:$E)-1,1)</definedName>
    <definedName name="ministere">OFFSET([23]Code!$E$2,0,0,COUNTA([23]Code!$E:$E)-1,1)</definedName>
    <definedName name="ministeredesc" localSheetId="0">OFFSET([22]Code!$E$2,0,0,COUNTA([22]Code!$E:$E)-1,2)</definedName>
    <definedName name="ministeredesc">OFFSET([23]Code!$E$2,0,0,COUNTA([23]Code!$E:$E)-1,2)</definedName>
    <definedName name="mmm" localSheetId="0" hidden="1">{"Riqfin97",#N/A,FALSE,"Tran";"Riqfinpro",#N/A,FALSE,"Tran"}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localSheetId="1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 localSheetId="1">#REF!</definedName>
    <definedName name="mogene">#REF!</definedName>
    <definedName name="moj" localSheetId="0" hidden="1">{"Riqfin97",#N/A,FALSE,"Tran";"Riqfinpro",#N/A,FALSE,"Tran"}</definedName>
    <definedName name="moj" localSheetId="1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 localSheetId="1">#REF!</definedName>
    <definedName name="Monetary_Program">#REF!</definedName>
    <definedName name="Monetary_Survey" localSheetId="0">#REF!</definedName>
    <definedName name="Monetary_Survey" localSheetId="1">#REF!</definedName>
    <definedName name="Monetary_Survey">#REF!</definedName>
    <definedName name="Monetary_Survey_Analytical_Tables" localSheetId="0">#REF!</definedName>
    <definedName name="Monetary_Survey_Analytical_Tables" localSheetId="1">#REF!</definedName>
    <definedName name="Monetary_Survey_Analytical_Tables">#REF!</definedName>
    <definedName name="Monetary_Survey_growth_rates" localSheetId="0">#REF!</definedName>
    <definedName name="Monetary_Survey_growth_rates" localSheetId="1">#REF!</definedName>
    <definedName name="Monetary_Survey_growth_rates">#REF!</definedName>
    <definedName name="Monthly_CG_projection" localSheetId="0">#REF!</definedName>
    <definedName name="Monthly_CG_projection" localSheetId="1">#REF!</definedName>
    <definedName name="Monthly_CG_projection">#REF!</definedName>
    <definedName name="MonthlyInf" localSheetId="0">#REF!</definedName>
    <definedName name="MonthlyInf" localSheetId="1">#REF!</definedName>
    <definedName name="MonthlyInf">#REF!</definedName>
    <definedName name="montoinversion2" localSheetId="1">'[3]EVALUACIÓN SOCIOECONÓMICA'!#REF!</definedName>
    <definedName name="montoinversion2">'[3]EVALUACIÓN SOCIOECONÓMICA'!#REF!</definedName>
    <definedName name="montoinversion3" localSheetId="1">'[3]EVALUACIÓN SOCIOECONÓMICA'!#REF!</definedName>
    <definedName name="montoinversion3">'[3]EVALUACIÓN SOCIOECONÓMICA'!#REF!</definedName>
    <definedName name="mte" localSheetId="0" hidden="1">{"Riqfin97",#N/A,FALSE,"Tran";"Riqfinpro",#N/A,FALSE,"Tran"}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MUNI96" localSheetId="0">#REF!</definedName>
    <definedName name="MUNI96" localSheetId="1">#REF!</definedName>
    <definedName name="MUNI96">#REF!</definedName>
    <definedName name="n" localSheetId="0" hidden="1">{"Minpmon",#N/A,FALSE,"Monthinput"}</definedName>
    <definedName name="n" localSheetId="1" hidden="1">{"Minpmon",#N/A,FALSE,"Monthinput"}</definedName>
    <definedName name="n" hidden="1">{"Minpmon",#N/A,FALSE,"Monthinput"}</definedName>
    <definedName name="N_MENJS" localSheetId="0">#REF!</definedName>
    <definedName name="N_MENJS" localSheetId="1">#REF!</definedName>
    <definedName name="N_MENJS">#REF!</definedName>
    <definedName name="names" localSheetId="0">#REF!</definedName>
    <definedName name="names" localSheetId="1">#REF!</definedName>
    <definedName name="names">#REF!</definedName>
    <definedName name="NAMES_A" localSheetId="0">#REF!</definedName>
    <definedName name="NAMES_A" localSheetId="1">#REF!</definedName>
    <definedName name="NAMES_A">#REF!</definedName>
    <definedName name="NFPS_" localSheetId="1">[49]OPS!#REF!</definedName>
    <definedName name="NFPS_">[13]OPS!#REF!</definedName>
    <definedName name="nn" localSheetId="0" hidden="1">{"Riqfin97",#N/A,FALSE,"Tran";"Riqfinpro",#N/A,FALSE,"Tran"}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>[59]!_emi98</definedName>
    <definedName name="nnn">#N/A</definedName>
    <definedName name="nnnnn" localSheetId="1">[59]!_emi98</definedName>
    <definedName name="nnnnn">#N/A</definedName>
    <definedName name="nnnnnnnnnn" localSheetId="0" hidden="1">{"Minpmon",#N/A,FALSE,"Monthinput"}</definedName>
    <definedName name="nnnnnnnnnn" localSheetId="1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NOVEMBRE" localSheetId="0">'Section_Article 2122'!$K$4:$K$984</definedName>
    <definedName name="O_MAS" localSheetId="0">#REF!</definedName>
    <definedName name="O_MAS" localSheetId="1">#REF!</definedName>
    <definedName name="O_MAS">#REF!</definedName>
    <definedName name="OCTOBRE" localSheetId="0">'Section_Article 2122'!#REF!</definedName>
    <definedName name="OnShow" localSheetId="1">[59]!_xlnm._FilterDatabase</definedName>
    <definedName name="OnShow">#N/A</definedName>
    <definedName name="oo" localSheetId="0" hidden="1">{"Riqfin97",#N/A,FALSE,"Tran";"Riqfinpro",#N/A,FALSE,"Tran"}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localSheetId="1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 localSheetId="1">#REF!</definedName>
    <definedName name="oooooooooooooooooooooooooooooooooooooooooooooo">#REF!</definedName>
    <definedName name="OPC" localSheetId="0">#REF!</definedName>
    <definedName name="OPC" localSheetId="1">#REF!</definedName>
    <definedName name="OPC">#REF!</definedName>
    <definedName name="opu" localSheetId="0" hidden="1">{"Riqfin97",#N/A,FALSE,"Tran";"Riqfinpro",#N/A,FALSE,"Tran"}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 localSheetId="1">#REF!</definedName>
    <definedName name="OTRAS96">#REF!</definedName>
    <definedName name="otros2" localSheetId="0">'[3]EVALUACIÓN SOCIOECONÓMICA'!#REF!</definedName>
    <definedName name="otros2" localSheetId="1">'[3]EVALUACIÓN SOCIOECONÓMICA'!#REF!</definedName>
    <definedName name="otros2">'[3]EVALUACIÓN SOCIOECONÓMICA'!#REF!</definedName>
    <definedName name="otros2000" localSheetId="0">#REF!</definedName>
    <definedName name="otros2000" localSheetId="1">#REF!</definedName>
    <definedName name="otros2000">#REF!</definedName>
    <definedName name="otros2001" localSheetId="0">#REF!</definedName>
    <definedName name="otros2001" localSheetId="1">#REF!</definedName>
    <definedName name="otros2001">#REF!</definedName>
    <definedName name="otros2002" localSheetId="0">#REF!</definedName>
    <definedName name="otros2002" localSheetId="1">#REF!</definedName>
    <definedName name="otros2002">#REF!</definedName>
    <definedName name="otros2003" localSheetId="0">#REF!</definedName>
    <definedName name="otros2003" localSheetId="1">#REF!</definedName>
    <definedName name="otros2003">#REF!</definedName>
    <definedName name="otros3" localSheetId="1">'[3]EVALUACIÓN SOCIOECONÓMICA'!#REF!</definedName>
    <definedName name="otros3">'[3]EVALUACIÓN SOCIOECONÓMICA'!#REF!</definedName>
    <definedName name="otros98" localSheetId="1">[48]Programa!#REF!</definedName>
    <definedName name="otros98">[11]Programa!#REF!</definedName>
    <definedName name="otros98j" localSheetId="1">[48]Programa!#REF!</definedName>
    <definedName name="otros98j">[11]Programa!#REF!</definedName>
    <definedName name="otros98s" localSheetId="0">#REF!</definedName>
    <definedName name="otros98s" localSheetId="1">#REF!</definedName>
    <definedName name="otros98s">#REF!</definedName>
    <definedName name="otros99" localSheetId="0">#REF!</definedName>
    <definedName name="otros99" localSheetId="1">#REF!</definedName>
    <definedName name="otros99">#REF!</definedName>
    <definedName name="p" localSheetId="0" hidden="1">{"Riqfin97",#N/A,FALSE,"Tran";"Riqfinpro",#N/A,FALSE,"Tran"}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 localSheetId="1">#REF!</definedName>
    <definedName name="P_MSPP">#REF!</definedName>
    <definedName name="paiement_direct" localSheetId="0">#REF!</definedName>
    <definedName name="paiement_direct" localSheetId="1">#REF!</definedName>
    <definedName name="paiement_direct">#REF!</definedName>
    <definedName name="parsemestre" localSheetId="0">#REF!</definedName>
    <definedName name="parsemestre" localSheetId="1">#REF!</definedName>
    <definedName name="parsemestre">#REF!</definedName>
    <definedName name="PARTIDA" localSheetId="1">[47]SPNF!#REF!</definedName>
    <definedName name="PARTIDA">[8]SPNF!#REF!</definedName>
    <definedName name="partrimestreIII" localSheetId="0">#REF!</definedName>
    <definedName name="partrimestreIII" localSheetId="1">#REF!</definedName>
    <definedName name="partrimestreIII">#REF!</definedName>
    <definedName name="parTrimIV" localSheetId="0">#REF!</definedName>
    <definedName name="parTrimIV" localSheetId="1">#REF!</definedName>
    <definedName name="parTrimIV">#REF!</definedName>
    <definedName name="Path_Data" localSheetId="0">#REF!</definedName>
    <definedName name="Path_Data" localSheetId="1">#REF!</definedName>
    <definedName name="Path_Data">#REF!</definedName>
    <definedName name="Path_System" localSheetId="0">#REF!</definedName>
    <definedName name="Path_System" localSheetId="1">#REF!</definedName>
    <definedName name="Path_System">#REF!</definedName>
    <definedName name="PaymentsPerYear">#REF!</definedName>
    <definedName name="pcdr" localSheetId="0">'[36]NOUVEAUX-PROGRAMMES 2012-2013_'!$F$1010</definedName>
    <definedName name="pcdr">'[37]NOUVEAUX-PROGRAMMES 2012-2013_'!$F$1010</definedName>
    <definedName name="PEACEAGR" localSheetId="0">#REF!</definedName>
    <definedName name="PEACEAGR" localSheetId="1">#REF!</definedName>
    <definedName name="PEACEAGR">#REF!</definedName>
    <definedName name="PERE96" localSheetId="0">#REF!</definedName>
    <definedName name="PERE96" localSheetId="1">#REF!</definedName>
    <definedName name="PERE96">#REF!</definedName>
    <definedName name="petrocaribe" localSheetId="0">#REF!</definedName>
    <definedName name="petrocaribe" localSheetId="1">#REF!</definedName>
    <definedName name="petrocaribe">#REF!</definedName>
    <definedName name="PEX">[27]SUPUESTOS!A$14</definedName>
    <definedName name="pib_int" localSheetId="0">#REF!</definedName>
    <definedName name="pib_int" localSheetId="1">#REF!</definedName>
    <definedName name="pib_int">#REF!</definedName>
    <definedName name="pib98j" localSheetId="0">[11]Programa!#REF!</definedName>
    <definedName name="pib98j" localSheetId="1">[48]Programa!#REF!</definedName>
    <definedName name="pib98j">[11]Programa!#REF!</definedName>
    <definedName name="pib98s" localSheetId="0">[11]Programa!#REF!</definedName>
    <definedName name="pib98s" localSheetId="1">[48]Programa!#REF!</definedName>
    <definedName name="pib98s">[11]Programa!#REF!</definedName>
    <definedName name="PIBporSECT" localSheetId="0">#REF!</definedName>
    <definedName name="PIBporSECT" localSheetId="1">#REF!</definedName>
    <definedName name="PIBporSECT">#REF!</definedName>
    <definedName name="pit" localSheetId="0" hidden="1">{"Riqfin97",#N/A,FALSE,"Tran";"Riqfinpro",#N/A,FALSE,"Tran"}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 localSheetId="1">#REF!</definedName>
    <definedName name="plame">#REF!</definedName>
    <definedName name="plame2000" localSheetId="0">#REF!</definedName>
    <definedName name="plame2000" localSheetId="1">#REF!</definedName>
    <definedName name="plame2000">#REF!</definedName>
    <definedName name="plame2001" localSheetId="0">#REF!</definedName>
    <definedName name="plame2001" localSheetId="1">#REF!</definedName>
    <definedName name="plame2001">#REF!</definedName>
    <definedName name="plame2002" localSheetId="0">#REF!</definedName>
    <definedName name="plame2002" localSheetId="1">#REF!</definedName>
    <definedName name="plame2002">#REF!</definedName>
    <definedName name="plame2003" localSheetId="0">#REF!</definedName>
    <definedName name="plame2003" localSheetId="1">#REF!</definedName>
    <definedName name="plame2003">#REF!</definedName>
    <definedName name="plame98" localSheetId="1">[48]Programa!#REF!</definedName>
    <definedName name="plame98">[11]Programa!#REF!</definedName>
    <definedName name="plame98j" localSheetId="1">[48]Programa!#REF!</definedName>
    <definedName name="plame98j">[11]Programa!#REF!</definedName>
    <definedName name="plame98s" localSheetId="0">#REF!</definedName>
    <definedName name="plame98s" localSheetId="1">#REF!</definedName>
    <definedName name="plame98s">#REF!</definedName>
    <definedName name="plame99" localSheetId="0">#REF!</definedName>
    <definedName name="plame99" localSheetId="1">#REF!</definedName>
    <definedName name="plame99">#REF!</definedName>
    <definedName name="plazo" localSheetId="0">#REF!</definedName>
    <definedName name="plazo" localSheetId="1">#REF!</definedName>
    <definedName name="plazo">#REF!</definedName>
    <definedName name="plazo2000" localSheetId="0">#REF!</definedName>
    <definedName name="plazo2000" localSheetId="1">#REF!</definedName>
    <definedName name="plazo2000">#REF!</definedName>
    <definedName name="plazo2001" localSheetId="0">#REF!</definedName>
    <definedName name="plazo2001" localSheetId="1">#REF!</definedName>
    <definedName name="plazo2001">#REF!</definedName>
    <definedName name="plazo2002" localSheetId="0">#REF!</definedName>
    <definedName name="plazo2002" localSheetId="1">#REF!</definedName>
    <definedName name="plazo2002">#REF!</definedName>
    <definedName name="plazo2003" localSheetId="0">#REF!</definedName>
    <definedName name="plazo2003" localSheetId="1">#REF!</definedName>
    <definedName name="plazo2003">#REF!</definedName>
    <definedName name="plazo98" localSheetId="1">[48]Programa!#REF!</definedName>
    <definedName name="plazo98">[11]Programa!#REF!</definedName>
    <definedName name="plazo98j" localSheetId="1">[48]Programa!#REF!</definedName>
    <definedName name="plazo98j">[11]Programa!#REF!</definedName>
    <definedName name="plazo98s" localSheetId="0">#REF!</definedName>
    <definedName name="plazo98s" localSheetId="1">#REF!</definedName>
    <definedName name="plazo98s">#REF!</definedName>
    <definedName name="plazo99" localSheetId="0">#REF!</definedName>
    <definedName name="plazo99" localSheetId="1">#REF!</definedName>
    <definedName name="plazo99">#REF!</definedName>
    <definedName name="posnet2" localSheetId="0">#REF!</definedName>
    <definedName name="posnet2" localSheetId="1">#REF!</definedName>
    <definedName name="posnet2">#REF!</definedName>
    <definedName name="Potencia2" localSheetId="1">'[3]EVALUACIÓN PRIVADA'!#REF!</definedName>
    <definedName name="Potencia2">'[3]EVALUACIÓN PRIVADA'!#REF!</definedName>
    <definedName name="Potencia3" localSheetId="1">'[3]EVALUACIÓN PRIVADA'!#REF!</definedName>
    <definedName name="Potencia3">'[3]EVALUACIÓN PRIVADA'!#REF!</definedName>
    <definedName name="POUVOIR" localSheetId="0">#REF!</definedName>
    <definedName name="POUVOIR" localSheetId="1">#REF!</definedName>
    <definedName name="POUVOIR">#REF!</definedName>
    <definedName name="POUVOIR1" localSheetId="1">'[52]solde des crédits'!$B$10</definedName>
    <definedName name="POUVOIR1">'[26]solde des crédits'!$B$10</definedName>
    <definedName name="pp" localSheetId="0" hidden="1">{"Riqfin97",#N/A,FALSE,"Tran";"Riqfinpro",#N/A,FALSE,"Tran"}</definedName>
    <definedName name="pp" localSheetId="1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PrintArea_SET" localSheetId="1">OFFSET(#REF!,,,LastRow,LastCol)</definedName>
    <definedName name="PrintArea_SET">OFFSET(#REF!,,,LastRow,LastCol)</definedName>
    <definedName name="PRIV0" localSheetId="0">[38]ASSUMPTIONS!#REF!</definedName>
    <definedName name="PRIV0" localSheetId="1">[38]ASSUMPTIONS!#REF!</definedName>
    <definedName name="PRIV0">[38]ASSUMPTIONS!#REF!</definedName>
    <definedName name="PRIV00" localSheetId="0">[38]ASSUMPTIONS!#REF!</definedName>
    <definedName name="PRIV00" localSheetId="1">[38]ASSUMPTIONS!#REF!</definedName>
    <definedName name="PRIV00">[38]ASSUMPTIONS!#REF!</definedName>
    <definedName name="priv1" localSheetId="0">#REF!</definedName>
    <definedName name="priv1" localSheetId="1">#REF!</definedName>
    <definedName name="priv1">#REF!</definedName>
    <definedName name="PRIV11" localSheetId="0">[38]ASSUMPTIONS!#REF!</definedName>
    <definedName name="PRIV11" localSheetId="1">[38]ASSUMPTIONS!#REF!</definedName>
    <definedName name="PRIV11">[38]ASSUMPTIONS!#REF!</definedName>
    <definedName name="priv2" localSheetId="0">#REF!</definedName>
    <definedName name="priv2" localSheetId="1">#REF!</definedName>
    <definedName name="priv2">#REF!</definedName>
    <definedName name="PRIV22" localSheetId="0">[38]ASSUMPTIONS!#REF!</definedName>
    <definedName name="PRIV22" localSheetId="1">[38]ASSUMPTIONS!#REF!</definedName>
    <definedName name="PRIV22">[38]ASSUMPTIONS!#REF!</definedName>
    <definedName name="PRIV3" localSheetId="0">[38]ASSUMPTIONS!#REF!</definedName>
    <definedName name="PRIV3" localSheetId="1">[38]ASSUMPTIONS!#REF!</definedName>
    <definedName name="PRIV3">[38]ASSUMPTIONS!#REF!</definedName>
    <definedName name="PRIV33" localSheetId="0">[38]ASSUMPTIONS!#REF!</definedName>
    <definedName name="PRIV33" localSheetId="1">[38]ASSUMPTIONS!#REF!</definedName>
    <definedName name="PRIV33">[38]ASSUMPTIONS!#REF!</definedName>
    <definedName name="privada2" localSheetId="0">'[3]EVALUACIÓN PRIVADA'!#REF!</definedName>
    <definedName name="privada2" localSheetId="1">'[3]EVALUACIÓN PRIVADA'!#REF!</definedName>
    <definedName name="privada2">'[3]EVALUACIÓN PRIVADA'!#REF!</definedName>
    <definedName name="privada3" localSheetId="0">'[3]EVALUACIÓN PRIVADA'!#REF!</definedName>
    <definedName name="privada3" localSheetId="1">'[3]EVALUACIÓN PRIVADA'!#REF!</definedName>
    <definedName name="privada3">'[3]EVALUACIÓN PRIVADA'!#REF!</definedName>
    <definedName name="PROG">[39]Assumptions:Debtind!$B$2:$J$72</definedName>
    <definedName name="progra" localSheetId="0">#REF!</definedName>
    <definedName name="progra" localSheetId="1">#REF!</definedName>
    <definedName name="progra">#REF!</definedName>
    <definedName name="PROJ">'[39]MT-Low:Income'!$B$2:$N$57</definedName>
    <definedName name="Prposition_desafectation" localSheetId="0" hidden="1">{"Riqfin97",#N/A,FALSE,"Tran";"Riqfinpro",#N/A,FALSE,"Tran"}</definedName>
    <definedName name="Prposition_desafectation" localSheetId="1" hidden="1">{"Riqfin97",#N/A,FALSE,"Tran";"Riqfinpro",#N/A,FALSE,"Tran"}</definedName>
    <definedName name="Prposition_desafectation" hidden="1">{"Riqfin97",#N/A,FALSE,"Tran";"Riqfinpro",#N/A,FALSE,"Tran"}</definedName>
    <definedName name="PUBL00" localSheetId="1">[38]ASSUMPTIONS!#REF!</definedName>
    <definedName name="PUBL00">[38]ASSUMPTIONS!#REF!</definedName>
    <definedName name="PUBL11" localSheetId="0">[38]ASSUMPTIONS!#REF!</definedName>
    <definedName name="PUBL11" localSheetId="1">[38]ASSUMPTIONS!#REF!</definedName>
    <definedName name="PUBL11">[38]ASSUMPTIONS!#REF!</definedName>
    <definedName name="PUBL2" localSheetId="0">[38]ASSUMPTIONS!#REF!</definedName>
    <definedName name="PUBL2" localSheetId="1">[38]ASSUMPTIONS!#REF!</definedName>
    <definedName name="PUBL2">[38]ASSUMPTIONS!#REF!</definedName>
    <definedName name="PUBL22" localSheetId="0">[38]ASSUMPTIONS!#REF!</definedName>
    <definedName name="PUBL22" localSheetId="1">[38]ASSUMPTIONS!#REF!</definedName>
    <definedName name="PUBL22">[38]ASSUMPTIONS!#REF!</definedName>
    <definedName name="PUBL33" localSheetId="0">[38]ASSUMPTIONS!#REF!</definedName>
    <definedName name="PUBL33" localSheetId="1">[38]ASSUMPTIONS!#REF!</definedName>
    <definedName name="PUBL33">[38]ASSUMPTIONS!#REF!</definedName>
    <definedName name="PUBL5" localSheetId="0">[38]ASSUMPTIONS!#REF!</definedName>
    <definedName name="PUBL5" localSheetId="1">[38]ASSUMPTIONS!#REF!</definedName>
    <definedName name="PUBL5">[38]ASSUMPTIONS!#REF!</definedName>
    <definedName name="PUBL55" localSheetId="0">[38]ASSUMPTIONS!#REF!</definedName>
    <definedName name="PUBL55" localSheetId="1">[38]ASSUMPTIONS!#REF!</definedName>
    <definedName name="PUBL55">[38]ASSUMPTIONS!#REF!</definedName>
    <definedName name="PUBL6" localSheetId="0">[38]ASSUMPTIONS!#REF!</definedName>
    <definedName name="PUBL6" localSheetId="1">[38]ASSUMPTIONS!#REF!</definedName>
    <definedName name="PUBL6">[38]ASSUMPTIONS!#REF!</definedName>
    <definedName name="PUBL66" localSheetId="0">[38]ASSUMPTIONS!#REF!</definedName>
    <definedName name="PUBL66" localSheetId="1">[38]ASSUMPTIONS!#REF!</definedName>
    <definedName name="PUBL66">[38]ASSUMPTIONS!#REF!</definedName>
    <definedName name="Q_MCFDF" localSheetId="0">#REF!</definedName>
    <definedName name="Q_MCFDF" localSheetId="1">#REF!</definedName>
    <definedName name="Q_MCFDF">#REF!</definedName>
    <definedName name="qaz" localSheetId="0" hidden="1">{"Tab1",#N/A,FALSE,"P";"Tab2",#N/A,FALSE,"P"}</definedName>
    <definedName name="qaz" localSheetId="1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localSheetId="1" hidden="1">'[60]J(Priv.Cap)'!#REF!</definedName>
    <definedName name="qq" hidden="1">'[35]J(Priv.Cap)'!#REF!</definedName>
    <definedName name="qqqqq" localSheetId="0" hidden="1">{"Minpmon",#N/A,FALSE,"Monthinput"}</definedName>
    <definedName name="qqqqq" localSheetId="1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localSheetId="1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localSheetId="1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 localSheetId="1">#REF!</definedName>
    <definedName name="R_CULTES">#REF!</definedName>
    <definedName name="RANGLIST" localSheetId="0">'[13]CGvt Rev'!#REF!</definedName>
    <definedName name="RANGLIST" localSheetId="1">'[49]CGvt Rev'!#REF!</definedName>
    <definedName name="RANGLIST">'[13]CGvt Rev'!#REF!</definedName>
    <definedName name="REA" localSheetId="0">[20]Liste!#REF!</definedName>
    <definedName name="REA" localSheetId="1">[20]Liste!#REF!</definedName>
    <definedName name="REA">[20]Liste!#REF!</definedName>
    <definedName name="Realprint" localSheetId="0">#REF!</definedName>
    <definedName name="Realprint" localSheetId="1">#REF!</definedName>
    <definedName name="Realprint">#REF!</definedName>
    <definedName name="reference" localSheetId="0">OFFSET(#REF!,0,0,COUNTA(#REF!),3)</definedName>
    <definedName name="reference" localSheetId="1">OFFSET(#REF!,0,0,COUNTA(#REF!),3)</definedName>
    <definedName name="reference">OFFSET(#REF!,0,0,COUNTA(#REF!),3)</definedName>
    <definedName name="renegocia" localSheetId="0">[11]Programa!#REF!</definedName>
    <definedName name="renegocia" localSheetId="1">[48]Programa!#REF!</definedName>
    <definedName name="renegocia">[11]Programa!#REF!</definedName>
    <definedName name="RESTNFPS" localSheetId="0">#REF!</definedName>
    <definedName name="RESTNFPS" localSheetId="1">#REF!</definedName>
    <definedName name="RESTNFPS">#REF!</definedName>
    <definedName name="RESTNFPS_" localSheetId="0">#REF!</definedName>
    <definedName name="RESTNFPS_" localSheetId="1">#REF!</definedName>
    <definedName name="RESTNFPS_">#REF!</definedName>
    <definedName name="RESUM_0612" localSheetId="0">#REF!</definedName>
    <definedName name="RESUM_0612" localSheetId="1">#REF!</definedName>
    <definedName name="RESUM_0612">#REF!</definedName>
    <definedName name="REVENUE_" localSheetId="0">'[13]CGvt Rev'!#REF!</definedName>
    <definedName name="REVENUE_" localSheetId="1">'[49]CGvt Rev'!#REF!</definedName>
    <definedName name="REVENUE_">'[13]CGvt Rev'!#REF!</definedName>
    <definedName name="rf" localSheetId="0">[11]Programa!#REF!</definedName>
    <definedName name="rf" localSheetId="1">[48]Programa!#REF!</definedName>
    <definedName name="rf">[11]Programa!#REF!</definedName>
    <definedName name="RFSP" localSheetId="0">#REF!</definedName>
    <definedName name="RFSP" localSheetId="1">#REF!</definedName>
    <definedName name="RFSP">#REF!</definedName>
    <definedName name="rft" localSheetId="0" hidden="1">{"Riqfin97",#N/A,FALSE,"Tran";"Riqfinpro",#N/A,FALSE,"Tran"}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localSheetId="1" hidden="1">{"Tab1",#N/A,FALSE,"P";"Tab2",#N/A,FALSE,"P"}</definedName>
    <definedName name="rfv" hidden="1">{"Tab1",#N/A,FALSE,"P";"Tab2",#N/A,FALSE,"P"}</definedName>
    <definedName name="RgCcode" localSheetId="1">[61]EERProfile!$B$2</definedName>
    <definedName name="RgCcode">[40]EERProfile!$B$2</definedName>
    <definedName name="RgCName" localSheetId="1">[61]EERProfile!$A$2</definedName>
    <definedName name="RgCName">[40]EERProfile!$A$2</definedName>
    <definedName name="RgFdBaseYr" localSheetId="1">[61]EERProfile!$O$2</definedName>
    <definedName name="RgFdBaseYr">[40]EERProfile!$O$2</definedName>
    <definedName name="RgFdBper" localSheetId="1">[61]EERProfile!$M$2</definedName>
    <definedName name="RgFdBper">[40]EERProfile!$M$2</definedName>
    <definedName name="RgFdDefBaseYr" localSheetId="1">[61]EERProfile!$P$2</definedName>
    <definedName name="RgFdDefBaseYr">[40]EERProfile!$P$2</definedName>
    <definedName name="RgFdEper" localSheetId="1">[61]EERProfile!$N$2</definedName>
    <definedName name="RgFdEper">[40]EERProfile!$N$2</definedName>
    <definedName name="RgFdGrFoot" localSheetId="1">[61]EERProfile!$AC$2</definedName>
    <definedName name="RgFdGrFoot">[40]EERProfile!$AC$2</definedName>
    <definedName name="RgFdGrSeries" localSheetId="1">[61]EERProfile!$AA$2:$AA$7</definedName>
    <definedName name="RgFdGrSeries">[40]EERProfile!$AA$2:$AA$7</definedName>
    <definedName name="RgFdGrSeriesVal" localSheetId="1">[61]EERProfile!$AB$2:$AB$7</definedName>
    <definedName name="RgFdGrSeriesVal">[40]EERProfile!$AB$2:$AB$7</definedName>
    <definedName name="RgFdGrType" localSheetId="1">[61]EERProfile!$Z$2</definedName>
    <definedName name="RgFdGrType">[40]EERProfile!$Z$2</definedName>
    <definedName name="RgFdPartCseries" localSheetId="1">[61]EERProfile!$K$2</definedName>
    <definedName name="RgFdPartCseries">[40]EERProfile!$K$2</definedName>
    <definedName name="RgFdPartCsource" localSheetId="0">#REF!</definedName>
    <definedName name="RgFdPartCsource" localSheetId="1">#REF!</definedName>
    <definedName name="RgFdPartCsource">#REF!</definedName>
    <definedName name="RgFdPartEseries" localSheetId="0">#REF!</definedName>
    <definedName name="RgFdPartEseries" localSheetId="1">#REF!</definedName>
    <definedName name="RgFdPartEseries">#REF!</definedName>
    <definedName name="RgFdPartEsource" localSheetId="0">#REF!</definedName>
    <definedName name="RgFdPartEsource" localSheetId="1">#REF!</definedName>
    <definedName name="RgFdPartEsource">#REF!</definedName>
    <definedName name="RgFdPartUserFile" localSheetId="1">[61]EERProfile!$L$2</definedName>
    <definedName name="RgFdPartUserFile">[40]EERProfile!$L$2</definedName>
    <definedName name="RgFdReptCSeries" localSheetId="0">#REF!</definedName>
    <definedName name="RgFdReptCSeries" localSheetId="1">#REF!</definedName>
    <definedName name="RgFdReptCSeries">#REF!</definedName>
    <definedName name="RgFdReptCsource" localSheetId="0">#REF!</definedName>
    <definedName name="RgFdReptCsource" localSheetId="1">#REF!</definedName>
    <definedName name="RgFdReptCsource">#REF!</definedName>
    <definedName name="RgFdReptEseries" localSheetId="0">#REF!</definedName>
    <definedName name="RgFdReptEseries" localSheetId="1">#REF!</definedName>
    <definedName name="RgFdReptEseries">#REF!</definedName>
    <definedName name="RgFdReptEsource" localSheetId="0">#REF!</definedName>
    <definedName name="RgFdReptEsource" localSheetId="1">#REF!</definedName>
    <definedName name="RgFdReptEsource">#REF!</definedName>
    <definedName name="RgFdReptUserFile" localSheetId="1">[61]EERProfile!$G$2</definedName>
    <definedName name="RgFdReptUserFile">[40]EERProfile!$G$2</definedName>
    <definedName name="RgFdSAMethod" localSheetId="0">#REF!</definedName>
    <definedName name="RgFdSAMethod" localSheetId="1">#REF!</definedName>
    <definedName name="RgFdSAMethod">#REF!</definedName>
    <definedName name="RgFdTbBper" localSheetId="0">#REF!</definedName>
    <definedName name="RgFdTbBper" localSheetId="1">#REF!</definedName>
    <definedName name="RgFdTbBper">#REF!</definedName>
    <definedName name="RgFdTbCreate" localSheetId="0">#REF!</definedName>
    <definedName name="RgFdTbCreate" localSheetId="1">#REF!</definedName>
    <definedName name="RgFdTbCreate">#REF!</definedName>
    <definedName name="RgFdTbEper" localSheetId="0">#REF!</definedName>
    <definedName name="RgFdTbEper" localSheetId="1">#REF!</definedName>
    <definedName name="RgFdTbEper">#REF!</definedName>
    <definedName name="RGFdTbFoot" localSheetId="0">#REF!</definedName>
    <definedName name="RGFdTbFoot" localSheetId="1">#REF!</definedName>
    <definedName name="RGFdTbFoot">#REF!</definedName>
    <definedName name="RgFdTbFreq" localSheetId="0">#REF!</definedName>
    <definedName name="RgFdTbFreq" localSheetId="1">#REF!</definedName>
    <definedName name="RgFdTbFreq">#REF!</definedName>
    <definedName name="RgFdTbFreqVal" localSheetId="0">#REF!</definedName>
    <definedName name="RgFdTbFreqVal" localSheetId="1">#REF!</definedName>
    <definedName name="RgFdTbFreqVal">#REF!</definedName>
    <definedName name="RgFdTbSendto" localSheetId="0">#REF!</definedName>
    <definedName name="RgFdTbSendto" localSheetId="1">#REF!</definedName>
    <definedName name="RgFdTbSendto">#REF!</definedName>
    <definedName name="RgFdWgtMethod" localSheetId="0">#REF!</definedName>
    <definedName name="RgFdWgtMethod" localSheetId="1">#REF!</definedName>
    <definedName name="RgFdWgtMethod">#REF!</definedName>
    <definedName name="rinfinpriv" localSheetId="0">#REF!</definedName>
    <definedName name="rinfinpriv" localSheetId="1">#REF!</definedName>
    <definedName name="rinfinpriv">#REF!</definedName>
    <definedName name="RIQFIN" localSheetId="0">#REF!</definedName>
    <definedName name="RIQFIN" localSheetId="1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 localSheetId="1">'[3]EVALUACIÓN SOCIOECONÓMICA'!#REF!</definedName>
    <definedName name="RPCDivisa2">'[3]EVALUACIÓN SOCIOECONÓMICA'!#REF!</definedName>
    <definedName name="RPCDivisa3" localSheetId="1">'[3]EVALUACIÓN SOCIOECONÓMICA'!#REF!</definedName>
    <definedName name="RPCDivisa3">'[3]EVALUACIÓN SOCIOECONÓMICA'!#REF!</definedName>
    <definedName name="rpcmanodeobra" localSheetId="0">'[3]EVALUACIÓN SOCIOECONÓMICA'!#REF!</definedName>
    <definedName name="rpcmanodeobra" localSheetId="1">'[3]EVALUACIÓN SOCIOECONÓMICA'!#REF!</definedName>
    <definedName name="rpcmanodeobra">'[3]EVALUACIÓN SOCIOECONÓMICA'!#REF!</definedName>
    <definedName name="RPCManodeobra2" localSheetId="0">'[3]EVALUACIÓN SOCIOECONÓMICA'!#REF!</definedName>
    <definedName name="RPCManodeobra2" localSheetId="1">'[3]EVALUACIÓN SOCIOECONÓMICA'!#REF!</definedName>
    <definedName name="RPCManodeobra2">'[3]EVALUACIÓN SOCIOECONÓMICA'!#REF!</definedName>
    <definedName name="RPCManodeobra3" localSheetId="0">'[3]EVALUACIÓN SOCIOECONÓMICA'!#REF!</definedName>
    <definedName name="RPCManodeobra3" localSheetId="1">'[3]EVALUACIÓN SOCIOECONÓMICA'!#REF!</definedName>
    <definedName name="RPCManodeobra3">'[3]EVALUACIÓN SOCIOECONÓMICA'!#REF!</definedName>
    <definedName name="rr" localSheetId="0" hidden="1">{"Riqfin97",#N/A,FALSE,"Tran";"Riqfinpro",#N/A,FALSE,"Tran"}</definedName>
    <definedName name="rr" localSheetId="1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localSheetId="1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localSheetId="1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localSheetId="1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localSheetId="1" hidden="1">{"Tab1",#N/A,FALSE,"P";"Tab2",#N/A,FALSE,"P"}</definedName>
    <definedName name="s" hidden="1">{"Tab1",#N/A,FALSE,"P";"Tab2",#N/A,FALSE,"P"}</definedName>
    <definedName name="S_CULTURE" localSheetId="0">#REF!</definedName>
    <definedName name="S_CULTURE" localSheetId="1">#REF!</definedName>
    <definedName name="S_CULTURE">#REF!</definedName>
    <definedName name="sad" localSheetId="0" hidden="1">{"Riqfin97",#N/A,FALSE,"Tran";"Riqfinpro",#N/A,FALSE,"Tran"}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localSheetId="1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 localSheetId="1">#REF!</definedName>
    <definedName name="SECTEUR">#REF!</definedName>
    <definedName name="SECTEUR1" localSheetId="1">'[52]solde des crédits'!$B$12</definedName>
    <definedName name="SECTEUR1">'[26]solde des crédits'!$B$12</definedName>
    <definedName name="secteurdesc" localSheetId="0">OFFSET([22]Code!$C$2,0,0,COUNTA([22]Code!$C:$C)-1,2)</definedName>
    <definedName name="secteurdesc">OFFSET([23]Code!$C$2,0,0,COUNTA([23]Code!$C:$C)-1,2)</definedName>
    <definedName name="section" localSheetId="0">OFFSET([22]Code!$I$2,0,0,COUNTA([22]Code!$I:$I)-1,1)</definedName>
    <definedName name="section">OFFSET([23]Code!$I$2,0,0,COUNTA([23]Code!$I:$I)-1,1)</definedName>
    <definedName name="sectiondesc" localSheetId="0">OFFSET([22]Code!$I$2,0,0,COUNTA([22]Code!$I:$I)-1,2)</definedName>
    <definedName name="sectiondesc">OFFSET([23]Code!$I$2,0,0,COUNTA([23]Code!$I:$I)-1,2)</definedName>
    <definedName name="SECTITRE" localSheetId="0">'Section_Article 2122'!$B$2:$B$984</definedName>
    <definedName name="SECTORES" localSheetId="0">[8]SPNF!#REF!</definedName>
    <definedName name="SECTORES" localSheetId="1">[47]SPNF!#REF!</definedName>
    <definedName name="SECTORES">[8]SPNF!#REF!</definedName>
    <definedName name="sel24a" localSheetId="0">'[3]EVALUACIÓN SOCIOECONÓMICA'!#REF!</definedName>
    <definedName name="sel24a" localSheetId="1">'[3]EVALUACIÓN SOCIOECONÓMICA'!#REF!</definedName>
    <definedName name="sel24a">'[3]EVALUACIÓN SOCIOECONÓMICA'!#REF!</definedName>
    <definedName name="sel34a" localSheetId="1">'[3]EVALUACIÓN SOCIOECONÓMICA'!#REF!</definedName>
    <definedName name="sel34a">'[3]EVALUACIÓN SOCIOECONÓMICA'!#REF!</definedName>
    <definedName name="Selec2" localSheetId="0">'[3]EVALUACIÓN PRIVADA'!#REF!</definedName>
    <definedName name="Selec2" localSheetId="1">'[3]EVALUACIÓN PRIVADA'!#REF!</definedName>
    <definedName name="Selec2">'[3]EVALUACIÓN PRIVADA'!#REF!</definedName>
    <definedName name="Selec3" localSheetId="0">'[3]EVALUACIÓN PRIVADA'!#REF!</definedName>
    <definedName name="Selec3" localSheetId="1">'[3]EVALUACIÓN PRIVADA'!#REF!</definedName>
    <definedName name="Selec3">'[3]EVALUACIÓN PRIVADA'!#REF!</definedName>
    <definedName name="selección2" localSheetId="0">[3]ALTERNATIVAS!#REF!</definedName>
    <definedName name="selección2" localSheetId="1">[3]ALTERNATIVAS!#REF!</definedName>
    <definedName name="selección2">[3]ALTERNATIVAS!#REF!</definedName>
    <definedName name="selección3" localSheetId="0">[3]ALTERNATIVAS!#REF!</definedName>
    <definedName name="selección3" localSheetId="1">[3]ALTERNATIVAS!#REF!</definedName>
    <definedName name="selección3">[3]ALTERNATIVAS!#REF!</definedName>
    <definedName name="Selected_Economic_and_Financial_Indicators" localSheetId="0">#REF!</definedName>
    <definedName name="Selected_Economic_and_Financial_Indicators" localSheetId="1">#REF!</definedName>
    <definedName name="Selected_Economic_and_Financial_Indicators">#REF!</definedName>
    <definedName name="selImpuestos" localSheetId="0">'[3]EVALUACIÓN PRIVADA'!#REF!</definedName>
    <definedName name="selImpuestos" localSheetId="1">'[3]EVALUACIÓN PRIVADA'!#REF!</definedName>
    <definedName name="selImpuestos">'[3]EVALUACIÓN PRIVADA'!#REF!</definedName>
    <definedName name="selImpuestos2" localSheetId="1">'[3]EVALUACIÓN PRIVADA'!#REF!</definedName>
    <definedName name="selImpuestos2">'[3]EVALUACIÓN PRIVADA'!#REF!</definedName>
    <definedName name="selImpuestos3" localSheetId="0">'[3]EVALUACIÓN PRIVADA'!#REF!</definedName>
    <definedName name="selImpuestos3" localSheetId="1">'[3]EVALUACIÓN PRIVADA'!#REF!</definedName>
    <definedName name="selImpuestos3">'[3]EVALUACIÓN PRIVADA'!#REF!</definedName>
    <definedName name="selx" localSheetId="0">[3]PREPARACION!#REF!</definedName>
    <definedName name="selx" localSheetId="1">[3]PREPARACION!#REF!</definedName>
    <definedName name="selx">[3]PREPARACION!#REF!</definedName>
    <definedName name="SEMESTRE2" localSheetId="0">'Section_Article 2122'!#REF!</definedName>
    <definedName name="SEMETRE1" localSheetId="0">'Section_Article 2122'!#REF!</definedName>
    <definedName name="sens41" localSheetId="0">'[3]ANÁLISIS DE SENSIBILIDAD'!#REF!</definedName>
    <definedName name="sens41" localSheetId="1">'[3]ANÁLISIS DE SENSIBILIDAD'!#REF!</definedName>
    <definedName name="sens41">'[3]ANÁLISIS DE SENSIBILIDAD'!#REF!</definedName>
    <definedName name="SEPTEMBRE" localSheetId="0">'Section_Article 2122'!#REF!</definedName>
    <definedName name="ser" localSheetId="0" hidden="1">{"Riqfin97",#N/A,FALSE,"Tran";"Riqfinpro",#N/A,FALSE,"Tran"}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ervice" localSheetId="0">OFFSET([22]Code!$K$2,0,0,COUNTA([22]Code!$K:$K)-1,1)</definedName>
    <definedName name="service">OFFSET([23]Code!$K$2,0,0,COUNTA([23]Code!$K:$K)-1,1)</definedName>
    <definedName name="servicedesc" localSheetId="0">OFFSET([22]Code!$K$2,0,0,COUNTA([22]Code!$K:$K)-1,2)</definedName>
    <definedName name="servicedesc">OFFSET([23]Code!$K$2,0,0,COUNTA([23]Code!$K:$K)-1,2)</definedName>
    <definedName name="sexe" localSheetId="0">OFFSET([23]Code!#REF!,0,0,COUNTA([23]Code!#REF!)-1,1)</definedName>
    <definedName name="sexe" localSheetId="1">OFFSET([23]Code!#REF!,0,0,COUNTA([23]Code!#REF!)-1,1)</definedName>
    <definedName name="sexe">OFFSET([23]Code!#REF!,0,0,COUNTA([23]Code!#REF!)-1,1)</definedName>
    <definedName name="SHEET_A._Contents_and_file_description" localSheetId="0">#REF!</definedName>
    <definedName name="SHEET_A._Contents_and_file_description" localSheetId="1">#REF!</definedName>
    <definedName name="SHEET_A._Contents_and_file_description">#REF!</definedName>
    <definedName name="SHEET_B._DATA_FROM_TO_OTHER_FILES" localSheetId="0">#REF!</definedName>
    <definedName name="SHEET_B._DATA_FROM_TO_OTHER_FILES" localSheetId="1">#REF!</definedName>
    <definedName name="SHEET_B._DATA_FROM_TO_OTHER_FILES">#REF!</definedName>
    <definedName name="SHEET_C._RAW_DATA1" localSheetId="0">#REF!</definedName>
    <definedName name="SHEET_C._RAW_DATA1" localSheetId="1">#REF!</definedName>
    <definedName name="SHEET_C._RAW_DATA1">#REF!</definedName>
    <definedName name="SHEET_C._RAW_DATA2" localSheetId="0">#REF!</definedName>
    <definedName name="SHEET_C._RAW_DATA2" localSheetId="1">#REF!</definedName>
    <definedName name="SHEET_C._RAW_DATA2">#REF!</definedName>
    <definedName name="SHEET_D._DATA_TRANSFORMATIONS" localSheetId="0">#REF!</definedName>
    <definedName name="SHEET_D._DATA_TRANSFORMATIONS" localSheetId="1">#REF!</definedName>
    <definedName name="SHEET_D._DATA_TRANSFORMATIONS">#REF!</definedName>
    <definedName name="SHEET_E._FINAL_TABLES" localSheetId="0">#REF!</definedName>
    <definedName name="SHEET_E._FINAL_TABLES" localSheetId="1">#REF!</definedName>
    <definedName name="SHEET_E._FINAL_TABLES">#REF!</definedName>
    <definedName name="SIDXGOB">'[27]SFISCAL-MOD'!$A$146:$IV$146</definedName>
    <definedName name="sisfin2" localSheetId="0">#REF!</definedName>
    <definedName name="sisfin2" localSheetId="1">#REF!</definedName>
    <definedName name="sisfin2">#REF!</definedName>
    <definedName name="SISTEMA_BANCARIO_NACIONAL" localSheetId="0">#REF!</definedName>
    <definedName name="SISTEMA_BANCARIO_NACIONAL" localSheetId="1">#REF!</definedName>
    <definedName name="SISTEMA_BANCARIO_NACIONAL">#REF!</definedName>
    <definedName name="Socioeconómica1" localSheetId="1">'[3]EVALUACIÓN SOCIOECONÓMICA'!#REF!</definedName>
    <definedName name="Socioeconómica1">'[3]EVALUACIÓN SOCIOECONÓMICA'!#REF!</definedName>
    <definedName name="socioeconómica2" localSheetId="1">'[3]EVALUACIÓN SOCIOECONÓMICA'!#REF!</definedName>
    <definedName name="socioeconómica2">'[3]EVALUACIÓN SOCIOECONÓMICA'!#REF!</definedName>
    <definedName name="Socioeconomica3" localSheetId="0">'[3]EVALUACIÓN SOCIOECONÓMICA'!#REF!</definedName>
    <definedName name="Socioeconomica3" localSheetId="1">'[3]EVALUACIÓN SOCIOECONÓMICA'!#REF!</definedName>
    <definedName name="Socioeconomica3">'[3]EVALUACIÓN SOCIOECONÓMICA'!#REF!</definedName>
    <definedName name="socioeconómica3" localSheetId="0">'[3]EVALUACIÓN SOCIOECONÓMICA'!#REF!</definedName>
    <definedName name="socioeconómica3" localSheetId="1">'[3]EVALUACIÓN SOCIOECONÓMICA'!#REF!</definedName>
    <definedName name="socioeconómica3">'[3]EVALUACIÓN SOCIOECONÓMICA'!#REF!</definedName>
    <definedName name="SS">[41]IMATA!$B$45:$B$108</definedName>
    <definedName name="ssss" localSheetId="0" hidden="1">{"Riqfin97",#N/A,FALSE,"Tran";"Riqfinpro",#N/A,FALSE,"Tran"}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sssss" localSheetId="1">[59]!_cud21</definedName>
    <definedName name="ssssss">#N/A</definedName>
    <definedName name="Staff_Report_table" localSheetId="0">#REF!</definedName>
    <definedName name="Staff_Report_table" localSheetId="1">#REF!</definedName>
    <definedName name="Staff_Report_table">#REF!</definedName>
    <definedName name="STOP" localSheetId="0">#REF!</definedName>
    <definedName name="STOP" localSheetId="1">#REF!</definedName>
    <definedName name="STOP">#REF!</definedName>
    <definedName name="SUMGDP" localSheetId="1">[57]NA!#REF!</definedName>
    <definedName name="SUMGDP">[33]NA!#REF!</definedName>
    <definedName name="Summary_Accounts_SR_table" localSheetId="0">#REF!</definedName>
    <definedName name="Summary_Accounts_SR_table" localSheetId="1">#REF!</definedName>
    <definedName name="Summary_Accounts_SR_table">#REF!</definedName>
    <definedName name="SUMTAB" localSheetId="1">[62]CPI:NA!$A$272:$R$990</definedName>
    <definedName name="SUMTAB">[42]CPI:NA!$A$272:$R$990</definedName>
    <definedName name="supuestos" localSheetId="0">#REF!</definedName>
    <definedName name="supuestos" localSheetId="1">#REF!</definedName>
    <definedName name="supuestos">#REF!</definedName>
    <definedName name="swe" localSheetId="0" hidden="1">{"Tab1",#N/A,FALSE,"P";"Tab2",#N/A,FALSE,"P"}</definedName>
    <definedName name="swe" localSheetId="1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localSheetId="1" hidden="1">{"Minpmon",#N/A,FALSE,"Monthinput"}</definedName>
    <definedName name="t" hidden="1">{"Minpmon",#N/A,FALSE,"Monthinput"}</definedName>
    <definedName name="T_INTERVENTIONS" localSheetId="0">#REF!</definedName>
    <definedName name="T_INTERVENTIONS" localSheetId="1">#REF!</definedName>
    <definedName name="T_INTERVENTIONS">#REF!</definedName>
    <definedName name="Table" localSheetId="0">#REF!</definedName>
    <definedName name="Table" localSheetId="1">#REF!</definedName>
    <definedName name="Table">#REF!</definedName>
    <definedName name="Table_16.__Guatemala__National_Accounts_at_Current_Prices" localSheetId="0">#REF!</definedName>
    <definedName name="Table_16.__Guatemala__National_Accounts_at_Current_Prices" localSheetId="1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 localSheetId="1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 localSheetId="1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 localSheetId="1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 localSheetId="1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 localSheetId="1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 localSheetId="1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 localSheetId="1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 localSheetId="1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 localSheetId="1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 localSheetId="1">#REF!</definedName>
    <definedName name="Table_A.__Guatemala__Trends_in_Private_Sector_Unit_Labor_Costs__ULC___Real_Wages__Productivity_and_Employment">#REF!</definedName>
    <definedName name="Table_baseline">'[29]Table 6'!$A$3:$AR$61</definedName>
    <definedName name="Table_stress">[29]SR_Table_Stress!$A$1:$V$75</definedName>
    <definedName name="Table1" localSheetId="0">#REF!</definedName>
    <definedName name="Table1" localSheetId="1">#REF!</definedName>
    <definedName name="Table1">#REF!</definedName>
    <definedName name="Table2" localSheetId="0">#REF!</definedName>
    <definedName name="Table2" localSheetId="1">#REF!</definedName>
    <definedName name="Table2">#REF!</definedName>
    <definedName name="Table5" localSheetId="1">[43]Stfrprtables!#REF!</definedName>
    <definedName name="Table5">[43]Stfrprtables!#REF!</definedName>
    <definedName name="Table8" localSheetId="0">#REF!</definedName>
    <definedName name="Table8" localSheetId="1">#REF!</definedName>
    <definedName name="Table8">#REF!</definedName>
    <definedName name="Tarifa" localSheetId="0">'[3]EVALUACIÓN PRIVADA'!#REF!</definedName>
    <definedName name="Tarifa" localSheetId="1">'[3]EVALUACIÓN PRIVADA'!#REF!</definedName>
    <definedName name="Tarifa">'[3]EVALUACIÓN PRIVADA'!#REF!</definedName>
    <definedName name="Tarifa2" localSheetId="1">'[3]EVALUACIÓN PRIVADA'!#REF!</definedName>
    <definedName name="Tarifa2">'[3]EVALUACIÓN PRIVADA'!#REF!</definedName>
    <definedName name="Tarifa3" localSheetId="0">'[3]EVALUACIÓN PRIVADA'!#REF!</definedName>
    <definedName name="Tarifa3" localSheetId="1">'[3]EVALUACIÓN PRIVADA'!#REF!</definedName>
    <definedName name="Tarifa3">'[3]EVALUACIÓN PRIVADA'!#REF!</definedName>
    <definedName name="TarifaS2" localSheetId="0">'[3]EVALUACIÓN SOCIOECONÓMICA'!#REF!</definedName>
    <definedName name="TarifaS2" localSheetId="1">'[3]EVALUACIÓN SOCIOECONÓMICA'!#REF!</definedName>
    <definedName name="TarifaS2">'[3]EVALUACIÓN SOCIOECONÓMICA'!#REF!</definedName>
    <definedName name="TarifaS3" localSheetId="0">'[3]EVALUACIÓN SOCIOECONÓMICA'!#REF!</definedName>
    <definedName name="TarifaS3" localSheetId="1">'[3]EVALUACIÓN SOCIOECONÓMICA'!#REF!</definedName>
    <definedName name="TarifaS3">'[3]EVALUACIÓN SOCIOECONÓMICA'!#REF!</definedName>
    <definedName name="TAUX" localSheetId="0">#REF!</definedName>
    <definedName name="TAUX" localSheetId="1">#REF!</definedName>
    <definedName name="TAUX">#REF!</definedName>
    <definedName name="TAUX1" localSheetId="0">#REF!</definedName>
    <definedName name="TAUX1" localSheetId="1">#REF!</definedName>
    <definedName name="TAUX1">#REF!</definedName>
    <definedName name="TauxdeChange" localSheetId="0">#REF!</definedName>
    <definedName name="TauxdeChange" localSheetId="1">#REF!</definedName>
    <definedName name="TauxdeChange">#REF!</definedName>
    <definedName name="TCN">[27]SREAL!A$158</definedName>
    <definedName name="TECHNICIENDEPB" localSheetId="0">[20]Liste!#REF!</definedName>
    <definedName name="TECHNICIENDEPB" localSheetId="1">[20]Liste!#REF!</definedName>
    <definedName name="TECHNICIENDEPB">[20]Liste!#REF!</definedName>
    <definedName name="TINIT" localSheetId="1">IFERROR(IF([0]!LoanIsGood,IF([0]!PaymentsPerYear=1,1,MATCH(0.01,End_Bal,-1)+1)),"")</definedName>
    <definedName name="TINIT">IFERROR(IF([0]!LoanIsGood,IF([0]!PaymentsPerYear=1,1,MATCH(0.01,End_Bal,-1)+1)),"")</definedName>
    <definedName name="TINT">SUM(#REF!)</definedName>
    <definedName name="TINT2">#REF!</definedName>
    <definedName name="TITRE" localSheetId="0">'Section_Article 2122'!$A$2:$A$984</definedName>
    <definedName name="títulos" localSheetId="0">#REF!</definedName>
    <definedName name="títulos" localSheetId="1">#REF!</definedName>
    <definedName name="títulos">#REF!</definedName>
    <definedName name="tj" localSheetId="0" hidden="1">{"Riqfin97",#N/A,FALSE,"Tran";"Riqfinpro",#N/A,FALSE,"Tran"}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MG_D" localSheetId="1">[51]Q5!$E$23:$AH$23</definedName>
    <definedName name="TMG_D">[21]Q5!$E$23:$AH$23</definedName>
    <definedName name="TMGO">#N/A</definedName>
    <definedName name="TOTAL" localSheetId="0">'Section_Article 2122'!#REF!</definedName>
    <definedName name="Total1a" localSheetId="0">'[3]EVALUACIÓN SOCIOECONÓMICA'!#REF!</definedName>
    <definedName name="Total1a" localSheetId="1">'[3]EVALUACIÓN SOCIOECONÓMICA'!#REF!</definedName>
    <definedName name="Total1a">'[3]EVALUACIÓN SOCIOECONÓMICA'!#REF!</definedName>
    <definedName name="Total1ap" localSheetId="0">'[3]EVALUACIÓN PRIVADA'!#REF!</definedName>
    <definedName name="Total1ap" localSheetId="1">'[3]EVALUACIÓN PRIVADA'!#REF!</definedName>
    <definedName name="Total1ap">'[3]EVALUACIÓN PRIVADA'!#REF!</definedName>
    <definedName name="Total2" localSheetId="0">'[3]EVALUACIÓN SOCIOECONÓMICA'!#REF!</definedName>
    <definedName name="Total2" localSheetId="1">'[3]EVALUACIÓN SOCIOECONÓMICA'!#REF!</definedName>
    <definedName name="Total2">'[3]EVALUACIÓN SOCIOECONÓMICA'!#REF!</definedName>
    <definedName name="Total2a" localSheetId="0">'[3]EVALUACIÓN SOCIOECONÓMICA'!#REF!</definedName>
    <definedName name="Total2a" localSheetId="1">'[3]EVALUACIÓN SOCIOECONÓMICA'!#REF!</definedName>
    <definedName name="Total2a">'[3]EVALUACIÓN SOCIOECONÓMICA'!#REF!</definedName>
    <definedName name="Total3" localSheetId="0">'[3]EVALUACIÓN SOCIOECONÓMICA'!#REF!</definedName>
    <definedName name="Total3" localSheetId="1">'[3]EVALUACIÓN SOCIOECONÓMICA'!#REF!</definedName>
    <definedName name="Total3">'[3]EVALUACIÓN SOCIOECONÓMICA'!#REF!</definedName>
    <definedName name="Total3a" localSheetId="0">'[3]EVALUACIÓN SOCIOECONÓMICA'!#REF!</definedName>
    <definedName name="Total3a" localSheetId="1">'[3]EVALUACIÓN SOCIOECONÓMICA'!#REF!</definedName>
    <definedName name="Total3a">'[3]EVALUACIÓN SOCIOECONÓMICA'!#REF!</definedName>
    <definedName name="TotalEarlyPayments">SUM(#REF!)</definedName>
    <definedName name="TotalInterest">SUM(#REF!)</definedName>
    <definedName name="TOTINT">SUM(#REF!)</definedName>
    <definedName name="trans" localSheetId="0">#REF!</definedName>
    <definedName name="trans" localSheetId="1">#REF!</definedName>
    <definedName name="trans">#REF!</definedName>
    <definedName name="TRAS">#N/A</definedName>
    <definedName name="TRIM1" localSheetId="0">'Section_Article 2122'!#REF!</definedName>
    <definedName name="TRIM2" localSheetId="0">'Section_Article 2122'!#REF!</definedName>
    <definedName name="TRIM3" localSheetId="0">'Section_Article 2122'!#REF!</definedName>
    <definedName name="TRIM4" localSheetId="0">'Section_Article 2122'!#REF!</definedName>
    <definedName name="tt" localSheetId="0" hidden="1">{"Tab1",#N/A,FALSE,"P";"Tab2",#N/A,FALSE,"P"}</definedName>
    <definedName name="tt" localSheetId="1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localSheetId="1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localSheetId="1" hidden="1">{"Tab1",#N/A,FALSE,"P";"Tab2",#N/A,FALSE,"P"}</definedName>
    <definedName name="tttt" hidden="1">{"Tab1",#N/A,FALSE,"P";"Tab2",#N/A,FALSE,"P"}</definedName>
    <definedName name="ttttt" localSheetId="1" hidden="1">[63]M!#REF!</definedName>
    <definedName name="ttttt" hidden="1">[44]M!#REF!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TYPETRAIT" localSheetId="1">[20]Liste!#REF!</definedName>
    <definedName name="TYPETRAIT">[20]Liste!#REF!</definedName>
    <definedName name="U_DETTE" localSheetId="0">#REF!</definedName>
    <definedName name="U_DETTE" localSheetId="1">#REF!</definedName>
    <definedName name="U_DETTE">#REF!</definedName>
    <definedName name="UEH" localSheetId="0">#REF!</definedName>
    <definedName name="UEH" localSheetId="1">#REF!</definedName>
    <definedName name="UEH">#REF!</definedName>
    <definedName name="usuarios2" localSheetId="1">'[3]EVALUACIÓN PRIVADA'!#REF!</definedName>
    <definedName name="usuarios2">'[3]EVALUACIÓN PRIVADA'!#REF!</definedName>
    <definedName name="usuarios3" localSheetId="1">'[3]EVALUACIÓN PRIVADA'!#REF!</definedName>
    <definedName name="usuarios3">'[3]EVALUACIÓN PRIVADA'!#REF!</definedName>
    <definedName name="usuariosS2" localSheetId="0">'[3]EVALUACIÓN SOCIOECONÓMICA'!#REF!</definedName>
    <definedName name="usuariosS2" localSheetId="1">'[3]EVALUACIÓN SOCIOECONÓMICA'!#REF!</definedName>
    <definedName name="usuariosS2">'[3]EVALUACIÓN SOCIOECONÓMICA'!#REF!</definedName>
    <definedName name="usuariosS3" localSheetId="0">'[3]EVALUACIÓN SOCIOECONÓMICA'!#REF!</definedName>
    <definedName name="usuariosS3" localSheetId="1">'[3]EVALUACIÓN SOCIOECONÓMICA'!#REF!</definedName>
    <definedName name="usuariosS3">'[3]EVALUACIÓN SOCIOECONÓMICA'!#REF!</definedName>
    <definedName name="uu" localSheetId="0" hidden="1">{"Riqfin97",#N/A,FALSE,"Tran";"Riqfinpro",#N/A,FALSE,"Tran"}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 localSheetId="1">#REF!</definedName>
    <definedName name="V_SENAT">#REF!</definedName>
    <definedName name="vadp2" localSheetId="0">'[3]EVALUACIÓN PRIVADA'!#REF!</definedName>
    <definedName name="vadp2" localSheetId="1">'[3]EVALUACIÓN PRIVADA'!#REF!</definedName>
    <definedName name="vadp2">'[3]EVALUACIÓN PRIVADA'!#REF!</definedName>
    <definedName name="vadp3" localSheetId="0">'[3]EVALUACIÓN PRIVADA'!#REF!</definedName>
    <definedName name="vadp3" localSheetId="1">'[3]EVALUACIÓN PRIVADA'!#REF!</definedName>
    <definedName name="vadp3">'[3]EVALUACIÓN PRIVADA'!#REF!</definedName>
    <definedName name="vads2" localSheetId="0">'[3]EVALUACIÓN SOCIOECONÓMICA'!#REF!</definedName>
    <definedName name="vads2" localSheetId="1">'[3]EVALUACIÓN SOCIOECONÓMICA'!#REF!</definedName>
    <definedName name="vads2">'[3]EVALUACIÓN SOCIOECONÓMICA'!#REF!</definedName>
    <definedName name="vads3" localSheetId="0">'[3]EVALUACIÓN SOCIOECONÓMICA'!#REF!</definedName>
    <definedName name="vads3" localSheetId="1">'[3]EVALUACIÓN SOCIOECONÓMICA'!#REF!</definedName>
    <definedName name="vads3">'[3]EVALUACIÓN SOCIOECONÓMICA'!#REF!</definedName>
    <definedName name="vanp" localSheetId="0">'[3]ANÁLISIS DE SENSIBILIDAD'!#REF!</definedName>
    <definedName name="vanp" localSheetId="1">'[3]ANÁLISIS DE SENSIBILIDAD'!#REF!</definedName>
    <definedName name="vanp">'[3]ANÁLISIS DE SENSIBILIDAD'!#REF!</definedName>
    <definedName name="vanp2" localSheetId="0">'[3]EVALUACIÓN PRIVADA'!#REF!</definedName>
    <definedName name="vanp2" localSheetId="1">'[3]EVALUACIÓN PRIVADA'!#REF!</definedName>
    <definedName name="vanp2">'[3]EVALUACIÓN PRIVADA'!#REF!</definedName>
    <definedName name="vanp3" localSheetId="0">'[3]EVALUACIÓN PRIVADA'!#REF!</definedName>
    <definedName name="vanp3" localSheetId="1">'[3]EVALUACIÓN PRIVADA'!#REF!</definedName>
    <definedName name="vanp3">'[3]EVALUACIÓN PRIVADA'!#REF!</definedName>
    <definedName name="vans2" localSheetId="0">'[3]EVALUACIÓN SOCIOECONÓMICA'!#REF!</definedName>
    <definedName name="vans2" localSheetId="1">'[3]EVALUACIÓN SOCIOECONÓMICA'!#REF!</definedName>
    <definedName name="vans2">'[3]EVALUACIÓN SOCIOECONÓMICA'!#REF!</definedName>
    <definedName name="vans3" localSheetId="0">'[3]EVALUACIÓN SOCIOECONÓMICA'!#REF!</definedName>
    <definedName name="vans3" localSheetId="1">'[3]EVALUACIÓN SOCIOECONÓMICA'!#REF!</definedName>
    <definedName name="vans3">'[3]EVALUACIÓN SOCIOECONÓMICA'!#REF!</definedName>
    <definedName name="venci" localSheetId="0">#REF!</definedName>
    <definedName name="venci" localSheetId="1">#REF!</definedName>
    <definedName name="venci">#REF!</definedName>
    <definedName name="venci2000" localSheetId="0">#REF!</definedName>
    <definedName name="venci2000" localSheetId="1">#REF!</definedName>
    <definedName name="venci2000">#REF!</definedName>
    <definedName name="venci2001" localSheetId="0">#REF!</definedName>
    <definedName name="venci2001" localSheetId="1">#REF!</definedName>
    <definedName name="venci2001">#REF!</definedName>
    <definedName name="venci2002" localSheetId="0">#REF!</definedName>
    <definedName name="venci2002" localSheetId="1">#REF!</definedName>
    <definedName name="venci2002">#REF!</definedName>
    <definedName name="venci2003" localSheetId="0">#REF!</definedName>
    <definedName name="venci2003" localSheetId="1">#REF!</definedName>
    <definedName name="venci2003">#REF!</definedName>
    <definedName name="venci98" localSheetId="1">[48]Programa!#REF!</definedName>
    <definedName name="venci98">[11]Programa!#REF!</definedName>
    <definedName name="venci98j" localSheetId="1">[48]Programa!#REF!</definedName>
    <definedName name="venci98j">[11]Programa!#REF!</definedName>
    <definedName name="venci98s" localSheetId="0">#REF!</definedName>
    <definedName name="venci98s" localSheetId="1">#REF!</definedName>
    <definedName name="venci98s">#REF!</definedName>
    <definedName name="venci99" localSheetId="0">#REF!</definedName>
    <definedName name="venci99" localSheetId="1">#REF!</definedName>
    <definedName name="venci99">#REF!</definedName>
    <definedName name="Vida2" localSheetId="1">'[3]EVALUACIÓN SOCIOECONÓMICA'!#REF!</definedName>
    <definedName name="Vida2">'[3]EVALUACIÓN SOCIOECONÓMICA'!#REF!</definedName>
    <definedName name="Vida3" localSheetId="1">'[3]EVALUACIÓN SOCIOECONÓMICA'!#REF!</definedName>
    <definedName name="Vida3">'[3]EVALUACIÓN SOCIOECONÓMICA'!#REF!</definedName>
    <definedName name="VOLET1" localSheetId="0">#REF!</definedName>
    <definedName name="VOLET1" localSheetId="1">#REF!</definedName>
    <definedName name="VOLET1">#REF!</definedName>
    <definedName name="VOLET10" localSheetId="0">#REF!</definedName>
    <definedName name="VOLET10" localSheetId="1">#REF!</definedName>
    <definedName name="VOLET10">#REF!</definedName>
    <definedName name="VOLET11" localSheetId="0">#REF!</definedName>
    <definedName name="VOLET11" localSheetId="1">#REF!</definedName>
    <definedName name="VOLET11">#REF!</definedName>
    <definedName name="VOLET2" localSheetId="0">#REF!</definedName>
    <definedName name="VOLET2" localSheetId="1">#REF!</definedName>
    <definedName name="VOLET2">#REF!</definedName>
    <definedName name="VOLET3" localSheetId="0">#REF!</definedName>
    <definedName name="VOLET3" localSheetId="1">#REF!</definedName>
    <definedName name="VOLET3">#REF!</definedName>
    <definedName name="VOLET4" localSheetId="0">#REF!</definedName>
    <definedName name="VOLET4" localSheetId="1">#REF!</definedName>
    <definedName name="VOLET4">#REF!</definedName>
    <definedName name="VOLET5" localSheetId="0">#REF!</definedName>
    <definedName name="VOLET5" localSheetId="1">#REF!</definedName>
    <definedName name="VOLET5">#REF!</definedName>
    <definedName name="VOLET6" localSheetId="0">#REF!</definedName>
    <definedName name="VOLET6" localSheetId="1">#REF!</definedName>
    <definedName name="VOLET6">#REF!</definedName>
    <definedName name="VOLET7" localSheetId="0">#REF!</definedName>
    <definedName name="VOLET7" localSheetId="1">#REF!</definedName>
    <definedName name="VOLET7">#REF!</definedName>
    <definedName name="VOLET8" localSheetId="0">#REF!</definedName>
    <definedName name="VOLET8" localSheetId="1">#REF!</definedName>
    <definedName name="VOLET8">#REF!</definedName>
    <definedName name="VOLET9" localSheetId="0">#REF!</definedName>
    <definedName name="VOLET9" localSheetId="1">#REF!</definedName>
    <definedName name="VOLET9">#REF!</definedName>
    <definedName name="vpcp2" localSheetId="0">'[3]EVALUACIÓN PRIVADA'!#REF!</definedName>
    <definedName name="vpcp2" localSheetId="1">'[3]EVALUACIÓN PRIVADA'!#REF!</definedName>
    <definedName name="vpcp2">'[3]EVALUACIÓN PRIVADA'!#REF!</definedName>
    <definedName name="vpcp3" localSheetId="0">'[3]EVALUACIÓN PRIVADA'!#REF!</definedName>
    <definedName name="vpcp3" localSheetId="1">'[3]EVALUACIÓN PRIVADA'!#REF!</definedName>
    <definedName name="vpcp3">'[3]EVALUACIÓN PRIVADA'!#REF!</definedName>
    <definedName name="vpcs2" localSheetId="0">'[3]EVALUACIÓN SOCIOECONÓMICA'!#REF!</definedName>
    <definedName name="vpcs2" localSheetId="1">'[3]EVALUACIÓN SOCIOECONÓMICA'!#REF!</definedName>
    <definedName name="vpcs2">'[3]EVALUACIÓN SOCIOECONÓMICA'!#REF!</definedName>
    <definedName name="vpcs3" localSheetId="0">'[3]EVALUACIÓN SOCIOECONÓMICA'!#REF!</definedName>
    <definedName name="vpcs3" localSheetId="1">'[3]EVALUACIÓN SOCIOECONÓMICA'!#REF!</definedName>
    <definedName name="vpcs3">'[3]EVALUACIÓN SOCIOECONÓMICA'!#REF!</definedName>
    <definedName name="vv" localSheetId="0" hidden="1">{"Tab1",#N/A,FALSE,"P";"Tab2",#N/A,FALSE,"P"}</definedName>
    <definedName name="vv" localSheetId="1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localSheetId="1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localSheetId="1" hidden="1">{"Tab1",#N/A,FALSE,"P";"Tab2",#N/A,FALSE,"P"}</definedName>
    <definedName name="vvvvvvvvvvvvv" hidden="1">{"Tab1",#N/A,FALSE,"P";"Tab2",#N/A,FALSE,"P"}</definedName>
    <definedName name="vvvvvvvvvvvvvvvvvvvvvv" localSheetId="1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localSheetId="1" hidden="1">{"Minpmon",#N/A,FALSE,"Monthinput"}</definedName>
    <definedName name="w" hidden="1">{"Minpmon",#N/A,FALSE,"Monthinput"}</definedName>
    <definedName name="W_CHAMBRE_DEPUTES" localSheetId="0">#REF!</definedName>
    <definedName name="W_CHAMBRE_DEPUTES" localSheetId="1">#REF!</definedName>
    <definedName name="W_CHAMBRE_DEPUTES">#REF!</definedName>
    <definedName name="wer" localSheetId="0" hidden="1">{"Riqfin97",#N/A,FALSE,"Tran";"Riqfinpro",#N/A,FALSE,"Tran"}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localSheetId="1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localSheetId="1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localSheetId="1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localSheetId="1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localSheetId="1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localSheetId="1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localSheetId="1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localSheetId="1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" hidden="1">[63]M!#REF!</definedName>
    <definedName name="ww" hidden="1">[44]M!#REF!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" hidden="1">[63]M!#REF!</definedName>
    <definedName name="wwww" hidden="1">[44]M!#REF!</definedName>
    <definedName name="wwwww" localSheetId="0" hidden="1">{"Minpmon",#N/A,FALSE,"Monthinput"}</definedName>
    <definedName name="wwwww" localSheetId="1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localSheetId="1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 localSheetId="1">#REF!</definedName>
    <definedName name="X_CASSATION">#REF!</definedName>
    <definedName name="xa" localSheetId="0">'[28]PIB EN CORR'!#REF!</definedName>
    <definedName name="xa" localSheetId="1">'[53]PIB EN CORR'!#REF!</definedName>
    <definedName name="xa">'[28]PIB EN CORR'!#REF!</definedName>
    <definedName name="xaa" localSheetId="1">'[53]PIB EN CORR'!$AV$5:$AV$77</definedName>
    <definedName name="xaa">'[28]PIB EN CORR'!$AV$5:$AV$77</definedName>
    <definedName name="xbb" localSheetId="0">'[28]PIB EN CORR'!#REF!</definedName>
    <definedName name="xbb" localSheetId="1">'[53]PIB EN CORR'!#REF!</definedName>
    <definedName name="xbb">'[28]PIB EN CORR'!#REF!</definedName>
    <definedName name="XBS">[27]SREAL!A$41</definedName>
    <definedName name="XGS" localSheetId="0">#REF!</definedName>
    <definedName name="XGS" localSheetId="1">#REF!</definedName>
    <definedName name="XGS">#REF!</definedName>
    <definedName name="xx" localSheetId="0" hidden="1">{"Riqfin97",#N/A,FALSE,"Tran";"Riqfinpro",#N/A,FALSE,"Tran"}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WRS_1">'[45]Shared Data'!$A$1:$A$77</definedName>
    <definedName name="xxxx" localSheetId="0" hidden="1">{"Riqfin97",#N/A,FALSE,"Tran";"Riqfinpro",#N/A,FALSE,"Tran"}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 localSheetId="1">#REF!</definedName>
    <definedName name="Y">#REF!</definedName>
    <definedName name="Y_CPUR_APPEL" localSheetId="0">#REF!</definedName>
    <definedName name="Y_CPUR_APPEL" localSheetId="1">#REF!</definedName>
    <definedName name="Y_CPUR_APPEL">#REF!</definedName>
    <definedName name="Year" localSheetId="0">#REF!</definedName>
    <definedName name="Year" localSheetId="1">#REF!</definedName>
    <definedName name="Year">#REF!</definedName>
    <definedName name="yu" localSheetId="0" hidden="1">{"Tab1",#N/A,FALSE,"P";"Tab2",#N/A,FALSE,"P"}</definedName>
    <definedName name="yu" localSheetId="1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localSheetId="1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localSheetId="1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localSheetId="1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  <definedName name="Z_32FEE571_F4DC_4BE4_A231_5315B0F3FAB1_.wvu.PrintArea" localSheetId="1" hidden="1">'Solde Crédits_Oct.&amp;Sept. 2122'!$E$5:$O$173</definedName>
    <definedName name="Z_4C6E9EBC_6A69_42D0_BC52_C2814E882B32_.wvu.FilterData" localSheetId="1" hidden="1">'Solde Crédits_Oct.&amp;Sept. 2122'!$E$5:$O$173</definedName>
    <definedName name="Z_4C6E9EBC_6A69_42D0_BC52_C2814E882B32_.wvu.PrintArea" localSheetId="1" hidden="1">'Solde Crédits_Oct.&amp;Sept. 2122'!$E$5:$O$173</definedName>
    <definedName name="Z_4C6E9EBC_6A69_42D0_BC52_C2814E882B32_.wvu.PrintTitles" localSheetId="1" hidden="1">'Solde Crédits_Oct.&amp;Sept. 2122'!$5:$5</definedName>
    <definedName name="Z_7A193FBD_4487_406E_B970_6C1F4EFD0CFF_.wvu.FilterData" localSheetId="1" hidden="1">'Solde Crédits_Oct.&amp;Sept. 2122'!$E$5:$O$173</definedName>
    <definedName name="Z_7A193FBD_4487_406E_B970_6C1F4EFD0CFF_.wvu.PrintArea" localSheetId="1" hidden="1">'Solde Crédits_Oct.&amp;Sept. 2122'!$E$5:$O$173</definedName>
    <definedName name="Z_7A193FBD_4487_406E_B970_6C1F4EFD0CFF_.wvu.PrintTitles" localSheetId="1" hidden="1">'Solde Crédits_Oct.&amp;Sept. 2122'!$5:$5</definedName>
    <definedName name="Z_7EDB6EED_5701_45A8_984F_4BBC3A4E4A24_.wvu.FilterData" localSheetId="1" hidden="1">'Solde Crédits_Oct.&amp;Sept. 2122'!$E$5:$O$173</definedName>
    <definedName name="Z_7EDB6EED_5701_45A8_984F_4BBC3A4E4A24_.wvu.PrintArea" localSheetId="1" hidden="1">'Solde Crédits_Oct.&amp;Sept. 2122'!$E$5:$O$173</definedName>
    <definedName name="Z_7EDB6EED_5701_45A8_984F_4BBC3A4E4A24_.wvu.PrintTitles" localSheetId="1" hidden="1">'Solde Crédits_Oct.&amp;Sept. 2122'!$5:$5</definedName>
    <definedName name="Z_AF69034C_5197_47E3_B842_D764682E2A25_.wvu.PrintArea" localSheetId="1" hidden="1">'Solde Crédits_Oct.&amp;Sept. 2122'!$E$5:$O$173</definedName>
    <definedName name="Z_BF6E70EB_4DF9_4E31_82A6_A7D3D21360D3_.wvu.FilterData" localSheetId="1" hidden="1">'Solde Crédits_Oct.&amp;Sept. 2122'!$E$5:$O$173</definedName>
    <definedName name="Z_BF6E70EB_4DF9_4E31_82A6_A7D3D21360D3_.wvu.PrintArea" localSheetId="1" hidden="1">'Solde Crédits_Oct.&amp;Sept. 2122'!$E$5:$O$173</definedName>
    <definedName name="Z_BF6E70EB_4DF9_4E31_82A6_A7D3D21360D3_.wvu.PrintTitles" localSheetId="1" hidden="1">'Solde Crédits_Oct.&amp;Sept. 2122'!$5:$5</definedName>
    <definedName name="Z_CC5FD0B2_00AA_44E5_978E_4AAB3E5F3008_.wvu.PrintArea" localSheetId="1" hidden="1">'Solde Crédits_Oct.&amp;Sept. 2122'!$E$5:$O$173</definedName>
    <definedName name="Z_D1D28630_6689_4302_8102_C42DA15A4135_.wvu.PrintArea" localSheetId="1" hidden="1">'Solde Crédits_Oct.&amp;Sept. 2122'!$E$5:$O$173</definedName>
    <definedName name="Z_TRIBUNAUX" localSheetId="0">#REF!</definedName>
    <definedName name="Z_TRIBUNAUX" localSheetId="1">#REF!</definedName>
    <definedName name="Z_TRIBUNAUX">#REF!</definedName>
    <definedName name="zc" localSheetId="0" hidden="1">{"Riqfin97",#N/A,FALSE,"Tran";"Riqfinpro",#N/A,FALSE,"Tran"}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localSheetId="1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2">'Dépenses Sociales 2122'!$A$2:$Q$29</definedName>
    <definedName name="_xlnm.Print_Area" localSheetId="0">'Section_Article 2122'!$D$2:$K$990</definedName>
    <definedName name="_xlnm.Print_Area" localSheetId="1">'Solde Crédits_Oct.&amp;Sept. 2122'!$C$4:$O$173</definedName>
    <definedName name="zv" localSheetId="0" hidden="1">{"Tab1",#N/A,FALSE,"P";"Tab2",#N/A,FALSE,"P"}</definedName>
    <definedName name="zv" localSheetId="1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" l="1"/>
  <c r="Q6" i="3"/>
  <c r="R6" i="3"/>
  <c r="P7" i="3"/>
  <c r="Q7" i="3"/>
  <c r="R7" i="3"/>
  <c r="P8" i="3"/>
  <c r="Q8" i="3"/>
  <c r="R8" i="3"/>
  <c r="P9" i="3"/>
  <c r="Q9" i="3"/>
  <c r="R9" i="3"/>
  <c r="P10" i="3"/>
  <c r="Q10" i="3"/>
  <c r="R10" i="3"/>
  <c r="P11" i="3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66" i="3"/>
  <c r="Q66" i="3"/>
  <c r="R66" i="3"/>
  <c r="P67" i="3"/>
  <c r="Q67" i="3"/>
  <c r="R67" i="3"/>
  <c r="P68" i="3"/>
  <c r="Q68" i="3"/>
  <c r="R68" i="3"/>
  <c r="P69" i="3"/>
  <c r="Q69" i="3"/>
  <c r="R69" i="3"/>
  <c r="P70" i="3"/>
  <c r="Q70" i="3"/>
  <c r="R70" i="3"/>
  <c r="P71" i="3"/>
  <c r="Q71" i="3"/>
  <c r="R71" i="3"/>
  <c r="P72" i="3"/>
  <c r="Q72" i="3"/>
  <c r="R72" i="3"/>
  <c r="P73" i="3"/>
  <c r="Q73" i="3"/>
  <c r="R73" i="3"/>
  <c r="P74" i="3"/>
  <c r="Q74" i="3"/>
  <c r="R74" i="3"/>
  <c r="P75" i="3"/>
  <c r="Q75" i="3"/>
  <c r="R75" i="3"/>
  <c r="P76" i="3"/>
  <c r="Q76" i="3"/>
  <c r="R76" i="3"/>
  <c r="P77" i="3"/>
  <c r="Q77" i="3"/>
  <c r="R77" i="3"/>
  <c r="P78" i="3"/>
  <c r="Q78" i="3"/>
  <c r="R78" i="3"/>
  <c r="P79" i="3"/>
  <c r="Q79" i="3"/>
  <c r="R79" i="3"/>
  <c r="P80" i="3"/>
  <c r="Q80" i="3"/>
  <c r="R80" i="3"/>
  <c r="P81" i="3"/>
  <c r="Q81" i="3"/>
  <c r="R81" i="3"/>
  <c r="P82" i="3"/>
  <c r="Q82" i="3"/>
  <c r="R82" i="3"/>
  <c r="P83" i="3"/>
  <c r="Q83" i="3"/>
  <c r="R83" i="3"/>
  <c r="P84" i="3"/>
  <c r="Q84" i="3"/>
  <c r="R84" i="3"/>
  <c r="P85" i="3"/>
  <c r="Q85" i="3"/>
  <c r="R85" i="3"/>
  <c r="P86" i="3"/>
  <c r="Q86" i="3"/>
  <c r="R86" i="3"/>
  <c r="P87" i="3"/>
  <c r="Q87" i="3"/>
  <c r="R87" i="3"/>
  <c r="P88" i="3"/>
  <c r="Q88" i="3"/>
  <c r="R88" i="3"/>
  <c r="P89" i="3"/>
  <c r="Q89" i="3"/>
  <c r="R89" i="3"/>
  <c r="P90" i="3"/>
  <c r="Q90" i="3"/>
  <c r="R90" i="3"/>
  <c r="P91" i="3"/>
  <c r="Q91" i="3"/>
  <c r="R91" i="3"/>
  <c r="P92" i="3"/>
  <c r="Q92" i="3"/>
  <c r="R92" i="3"/>
  <c r="P93" i="3"/>
  <c r="Q93" i="3"/>
  <c r="R93" i="3"/>
  <c r="P94" i="3"/>
  <c r="Q94" i="3"/>
  <c r="R94" i="3"/>
  <c r="P95" i="3"/>
  <c r="Q95" i="3"/>
  <c r="R95" i="3"/>
  <c r="P96" i="3"/>
  <c r="Q96" i="3"/>
  <c r="R96" i="3"/>
  <c r="P97" i="3"/>
  <c r="Q97" i="3"/>
  <c r="R97" i="3"/>
  <c r="P98" i="3"/>
  <c r="Q98" i="3"/>
  <c r="R98" i="3"/>
  <c r="P99" i="3"/>
  <c r="Q99" i="3"/>
  <c r="R99" i="3"/>
  <c r="P100" i="3"/>
  <c r="Q100" i="3"/>
  <c r="R100" i="3"/>
  <c r="P101" i="3"/>
  <c r="Q101" i="3"/>
  <c r="R101" i="3"/>
  <c r="P102" i="3"/>
  <c r="Q102" i="3"/>
  <c r="R102" i="3"/>
  <c r="P103" i="3"/>
  <c r="Q103" i="3"/>
  <c r="R103" i="3"/>
  <c r="P104" i="3"/>
  <c r="Q104" i="3"/>
  <c r="R104" i="3"/>
  <c r="P105" i="3"/>
  <c r="Q105" i="3"/>
  <c r="R105" i="3"/>
  <c r="P106" i="3"/>
  <c r="Q106" i="3"/>
  <c r="R106" i="3"/>
  <c r="P107" i="3"/>
  <c r="Q107" i="3"/>
  <c r="R107" i="3"/>
  <c r="P108" i="3"/>
  <c r="Q108" i="3"/>
  <c r="R108" i="3"/>
  <c r="P109" i="3"/>
  <c r="Q109" i="3"/>
  <c r="R109" i="3"/>
  <c r="P110" i="3"/>
  <c r="Q110" i="3"/>
  <c r="R110" i="3"/>
  <c r="P111" i="3"/>
  <c r="Q111" i="3"/>
  <c r="R111" i="3"/>
  <c r="P112" i="3"/>
  <c r="Q112" i="3"/>
  <c r="R112" i="3"/>
  <c r="P113" i="3"/>
  <c r="Q113" i="3"/>
  <c r="R113" i="3"/>
  <c r="P114" i="3"/>
  <c r="Q114" i="3"/>
  <c r="R114" i="3"/>
  <c r="P115" i="3"/>
  <c r="Q115" i="3"/>
  <c r="R115" i="3"/>
  <c r="P116" i="3"/>
  <c r="Q116" i="3"/>
  <c r="R116" i="3"/>
  <c r="P117" i="3"/>
  <c r="Q117" i="3"/>
  <c r="R117" i="3"/>
  <c r="P118" i="3"/>
  <c r="Q118" i="3"/>
  <c r="R118" i="3"/>
  <c r="P119" i="3"/>
  <c r="Q119" i="3"/>
  <c r="R119" i="3"/>
  <c r="P120" i="3"/>
  <c r="Q120" i="3"/>
  <c r="R120" i="3"/>
  <c r="P121" i="3"/>
  <c r="Q121" i="3"/>
  <c r="R121" i="3"/>
  <c r="P122" i="3"/>
  <c r="Q122" i="3"/>
  <c r="R122" i="3"/>
  <c r="P123" i="3"/>
  <c r="Q123" i="3"/>
  <c r="R123" i="3"/>
  <c r="P124" i="3"/>
  <c r="Q124" i="3"/>
  <c r="R124" i="3"/>
  <c r="P125" i="3"/>
  <c r="Q125" i="3"/>
  <c r="R125" i="3"/>
  <c r="P126" i="3"/>
  <c r="Q126" i="3"/>
  <c r="R126" i="3"/>
  <c r="P127" i="3"/>
  <c r="Q127" i="3"/>
  <c r="R127" i="3"/>
  <c r="P128" i="3"/>
  <c r="Q128" i="3"/>
  <c r="R128" i="3"/>
  <c r="P129" i="3"/>
  <c r="Q129" i="3"/>
  <c r="R129" i="3"/>
  <c r="P130" i="3"/>
  <c r="Q130" i="3"/>
  <c r="R130" i="3"/>
  <c r="P131" i="3"/>
  <c r="Q131" i="3"/>
  <c r="R131" i="3"/>
  <c r="P132" i="3"/>
  <c r="Q132" i="3"/>
  <c r="R132" i="3"/>
  <c r="P133" i="3"/>
  <c r="Q133" i="3"/>
  <c r="R133" i="3"/>
  <c r="P134" i="3"/>
  <c r="Q134" i="3"/>
  <c r="R134" i="3"/>
  <c r="P135" i="3"/>
  <c r="Q135" i="3"/>
  <c r="R135" i="3"/>
  <c r="P136" i="3"/>
  <c r="Q136" i="3"/>
  <c r="R136" i="3"/>
  <c r="P137" i="3"/>
  <c r="Q137" i="3"/>
  <c r="R137" i="3"/>
  <c r="P138" i="3"/>
  <c r="Q138" i="3"/>
  <c r="R138" i="3"/>
  <c r="P139" i="3"/>
  <c r="Q139" i="3"/>
  <c r="R139" i="3"/>
  <c r="P140" i="3"/>
  <c r="Q140" i="3"/>
  <c r="R140" i="3"/>
  <c r="P141" i="3"/>
  <c r="Q141" i="3"/>
  <c r="R141" i="3"/>
  <c r="P142" i="3"/>
  <c r="Q142" i="3"/>
  <c r="R142" i="3"/>
  <c r="P143" i="3"/>
  <c r="Q143" i="3"/>
  <c r="R143" i="3"/>
  <c r="P144" i="3"/>
  <c r="Q144" i="3"/>
  <c r="R144" i="3"/>
  <c r="P145" i="3"/>
  <c r="Q145" i="3"/>
  <c r="R145" i="3"/>
  <c r="P146" i="3"/>
  <c r="Q146" i="3"/>
  <c r="R146" i="3"/>
  <c r="P147" i="3"/>
  <c r="Q147" i="3"/>
  <c r="R147" i="3"/>
  <c r="P148" i="3"/>
  <c r="Q148" i="3"/>
  <c r="R148" i="3"/>
  <c r="P149" i="3"/>
  <c r="Q149" i="3"/>
  <c r="R149" i="3"/>
  <c r="P150" i="3"/>
  <c r="Q150" i="3"/>
  <c r="R150" i="3"/>
  <c r="P151" i="3"/>
  <c r="Q151" i="3"/>
  <c r="R151" i="3"/>
  <c r="P152" i="3"/>
  <c r="Q152" i="3"/>
  <c r="R152" i="3"/>
  <c r="P153" i="3"/>
  <c r="Q153" i="3"/>
  <c r="R153" i="3"/>
  <c r="P154" i="3"/>
  <c r="Q154" i="3"/>
  <c r="R154" i="3"/>
  <c r="P155" i="3"/>
  <c r="Q155" i="3"/>
  <c r="R155" i="3"/>
  <c r="P156" i="3"/>
  <c r="Q156" i="3"/>
  <c r="R156" i="3"/>
  <c r="P157" i="3"/>
  <c r="Q157" i="3"/>
  <c r="R157" i="3"/>
  <c r="P158" i="3"/>
  <c r="Q158" i="3"/>
  <c r="R158" i="3"/>
  <c r="P159" i="3"/>
  <c r="Q159" i="3"/>
  <c r="R159" i="3"/>
  <c r="P160" i="3"/>
  <c r="Q160" i="3"/>
  <c r="R160" i="3"/>
  <c r="P161" i="3"/>
  <c r="Q161" i="3"/>
  <c r="R161" i="3"/>
  <c r="P162" i="3"/>
  <c r="Q162" i="3"/>
  <c r="R162" i="3"/>
  <c r="P163" i="3"/>
  <c r="Q163" i="3"/>
  <c r="R163" i="3"/>
  <c r="P164" i="3"/>
  <c r="Q164" i="3"/>
  <c r="R164" i="3"/>
  <c r="P165" i="3"/>
  <c r="Q165" i="3"/>
  <c r="R165" i="3"/>
  <c r="P166" i="3"/>
  <c r="Q166" i="3"/>
  <c r="R166" i="3"/>
  <c r="P167" i="3"/>
  <c r="Q167" i="3"/>
  <c r="R167" i="3"/>
  <c r="P168" i="3"/>
  <c r="Q168" i="3"/>
  <c r="R168" i="3"/>
  <c r="P169" i="3"/>
  <c r="Q169" i="3"/>
  <c r="R169" i="3"/>
  <c r="P170" i="3"/>
  <c r="Q170" i="3"/>
  <c r="R170" i="3"/>
  <c r="P171" i="3"/>
  <c r="Q171" i="3"/>
  <c r="R171" i="3"/>
  <c r="P172" i="3"/>
  <c r="Q172" i="3"/>
  <c r="R172" i="3"/>
  <c r="P173" i="3"/>
  <c r="Q173" i="3"/>
  <c r="R173" i="3"/>
  <c r="H9" i="2"/>
  <c r="H8" i="2" s="1"/>
  <c r="H7" i="2" s="1"/>
  <c r="I9" i="2"/>
  <c r="K9" i="2" s="1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J15" i="2"/>
  <c r="K15" i="2"/>
  <c r="J16" i="2"/>
  <c r="K16" i="2"/>
  <c r="L16" i="2"/>
  <c r="H17" i="2"/>
  <c r="I17" i="2"/>
  <c r="J18" i="2"/>
  <c r="J17" i="2" s="1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J23" i="2"/>
  <c r="K23" i="2"/>
  <c r="L23" i="2"/>
  <c r="J24" i="2"/>
  <c r="K24" i="2"/>
  <c r="L24" i="2"/>
  <c r="H25" i="2"/>
  <c r="I25" i="2"/>
  <c r="J26" i="2"/>
  <c r="K26" i="2"/>
  <c r="L26" i="2"/>
  <c r="J27" i="2"/>
  <c r="K27" i="2"/>
  <c r="L27" i="2"/>
  <c r="J28" i="2"/>
  <c r="K28" i="2"/>
  <c r="L28" i="2"/>
  <c r="J29" i="2"/>
  <c r="K29" i="2"/>
  <c r="L29" i="2"/>
  <c r="J30" i="2"/>
  <c r="K30" i="2"/>
  <c r="L30" i="2"/>
  <c r="J31" i="2"/>
  <c r="K31" i="2"/>
  <c r="L31" i="2"/>
  <c r="J32" i="2"/>
  <c r="K32" i="2"/>
  <c r="L32" i="2"/>
  <c r="H33" i="2"/>
  <c r="K33" i="2" s="1"/>
  <c r="I33" i="2"/>
  <c r="L33" i="2" s="1"/>
  <c r="J34" i="2"/>
  <c r="J33" i="2" s="1"/>
  <c r="K34" i="2"/>
  <c r="L34" i="2"/>
  <c r="J35" i="2"/>
  <c r="K35" i="2"/>
  <c r="L35" i="2"/>
  <c r="J36" i="2"/>
  <c r="K36" i="2"/>
  <c r="L36" i="2"/>
  <c r="J37" i="2"/>
  <c r="K37" i="2"/>
  <c r="L37" i="2"/>
  <c r="J38" i="2"/>
  <c r="K38" i="2"/>
  <c r="L38" i="2"/>
  <c r="J39" i="2"/>
  <c r="K39" i="2"/>
  <c r="L39" i="2"/>
  <c r="J40" i="2"/>
  <c r="K40" i="2"/>
  <c r="L40" i="2"/>
  <c r="H41" i="2"/>
  <c r="I41" i="2"/>
  <c r="K41" i="2" s="1"/>
  <c r="L41" i="2"/>
  <c r="J42" i="2"/>
  <c r="K42" i="2"/>
  <c r="L42" i="2"/>
  <c r="J43" i="2"/>
  <c r="J41" i="2" s="1"/>
  <c r="K43" i="2"/>
  <c r="L43" i="2"/>
  <c r="J44" i="2"/>
  <c r="K44" i="2"/>
  <c r="L44" i="2"/>
  <c r="H47" i="2"/>
  <c r="I47" i="2"/>
  <c r="K47" i="2" s="1"/>
  <c r="L47" i="2"/>
  <c r="J48" i="2"/>
  <c r="J47" i="2" s="1"/>
  <c r="K48" i="2"/>
  <c r="L48" i="2"/>
  <c r="J49" i="2"/>
  <c r="K49" i="2"/>
  <c r="L49" i="2"/>
  <c r="J50" i="2"/>
  <c r="K50" i="2"/>
  <c r="L50" i="2"/>
  <c r="J51" i="2"/>
  <c r="K51" i="2"/>
  <c r="L51" i="2"/>
  <c r="J52" i="2"/>
  <c r="K52" i="2"/>
  <c r="L52" i="2"/>
  <c r="J53" i="2"/>
  <c r="K53" i="2"/>
  <c r="L53" i="2"/>
  <c r="J54" i="2"/>
  <c r="K54" i="2"/>
  <c r="L54" i="2"/>
  <c r="H55" i="2"/>
  <c r="I55" i="2"/>
  <c r="L55" i="2" s="1"/>
  <c r="K55" i="2"/>
  <c r="J56" i="2"/>
  <c r="J55" i="2" s="1"/>
  <c r="K56" i="2"/>
  <c r="L56" i="2"/>
  <c r="J57" i="2"/>
  <c r="K57" i="2"/>
  <c r="L57" i="2"/>
  <c r="J58" i="2"/>
  <c r="K58" i="2"/>
  <c r="L58" i="2"/>
  <c r="J59" i="2"/>
  <c r="K59" i="2"/>
  <c r="L59" i="2"/>
  <c r="J60" i="2"/>
  <c r="K60" i="2"/>
  <c r="L60" i="2"/>
  <c r="J61" i="2"/>
  <c r="K61" i="2"/>
  <c r="L61" i="2"/>
  <c r="J62" i="2"/>
  <c r="K62" i="2"/>
  <c r="L62" i="2"/>
  <c r="H63" i="2"/>
  <c r="I63" i="2"/>
  <c r="K63" i="2" s="1"/>
  <c r="L63" i="2"/>
  <c r="J64" i="2"/>
  <c r="K64" i="2"/>
  <c r="L64" i="2"/>
  <c r="J65" i="2"/>
  <c r="J63" i="2" s="1"/>
  <c r="K65" i="2"/>
  <c r="L65" i="2"/>
  <c r="J66" i="2"/>
  <c r="K66" i="2"/>
  <c r="L66" i="2"/>
  <c r="H67" i="2"/>
  <c r="I67" i="2"/>
  <c r="L67" i="2" s="1"/>
  <c r="J67" i="2"/>
  <c r="K67" i="2"/>
  <c r="J68" i="2"/>
  <c r="K68" i="2"/>
  <c r="L68" i="2"/>
  <c r="J69" i="2"/>
  <c r="K69" i="2"/>
  <c r="L69" i="2"/>
  <c r="J70" i="2"/>
  <c r="K70" i="2"/>
  <c r="L70" i="2"/>
  <c r="H71" i="2"/>
  <c r="I71" i="2"/>
  <c r="L71" i="2" s="1"/>
  <c r="J71" i="2"/>
  <c r="J72" i="2"/>
  <c r="K72" i="2"/>
  <c r="L72" i="2"/>
  <c r="J73" i="2"/>
  <c r="K73" i="2"/>
  <c r="L73" i="2"/>
  <c r="J74" i="2"/>
  <c r="K74" i="2"/>
  <c r="L74" i="2"/>
  <c r="J75" i="2"/>
  <c r="K75" i="2"/>
  <c r="L75" i="2"/>
  <c r="J76" i="2"/>
  <c r="K76" i="2"/>
  <c r="L76" i="2"/>
  <c r="J77" i="2"/>
  <c r="K77" i="2"/>
  <c r="L77" i="2"/>
  <c r="J78" i="2"/>
  <c r="K78" i="2"/>
  <c r="L78" i="2"/>
  <c r="H79" i="2"/>
  <c r="I79" i="2"/>
  <c r="L79" i="2" s="1"/>
  <c r="K79" i="2"/>
  <c r="J80" i="2"/>
  <c r="J79" i="2" s="1"/>
  <c r="K80" i="2"/>
  <c r="L80" i="2"/>
  <c r="M80" i="2"/>
  <c r="N80" i="2"/>
  <c r="O80" i="2"/>
  <c r="P80" i="2"/>
  <c r="Q80" i="2"/>
  <c r="H81" i="2"/>
  <c r="L81" i="2" s="1"/>
  <c r="I81" i="2"/>
  <c r="K81" i="2"/>
  <c r="J82" i="2"/>
  <c r="J81" i="2" s="1"/>
  <c r="K82" i="2"/>
  <c r="L82" i="2"/>
  <c r="H84" i="2"/>
  <c r="I84" i="2"/>
  <c r="I83" i="2" s="1"/>
  <c r="J84" i="2"/>
  <c r="J85" i="2"/>
  <c r="K85" i="2"/>
  <c r="L85" i="2"/>
  <c r="J86" i="2"/>
  <c r="K86" i="2"/>
  <c r="L86" i="2"/>
  <c r="J87" i="2"/>
  <c r="K87" i="2"/>
  <c r="L87" i="2"/>
  <c r="J88" i="2"/>
  <c r="K88" i="2"/>
  <c r="L88" i="2"/>
  <c r="J89" i="2"/>
  <c r="K89" i="2"/>
  <c r="L89" i="2"/>
  <c r="J90" i="2"/>
  <c r="K90" i="2"/>
  <c r="L90" i="2"/>
  <c r="J91" i="2"/>
  <c r="K91" i="2"/>
  <c r="L91" i="2"/>
  <c r="H92" i="2"/>
  <c r="I92" i="2"/>
  <c r="J93" i="2"/>
  <c r="K93" i="2"/>
  <c r="L93" i="2"/>
  <c r="J94" i="2"/>
  <c r="K94" i="2"/>
  <c r="L94" i="2"/>
  <c r="J95" i="2"/>
  <c r="K95" i="2"/>
  <c r="L95" i="2"/>
  <c r="J96" i="2"/>
  <c r="K96" i="2"/>
  <c r="L96" i="2"/>
  <c r="J97" i="2"/>
  <c r="K97" i="2"/>
  <c r="L97" i="2"/>
  <c r="J98" i="2"/>
  <c r="K98" i="2"/>
  <c r="L98" i="2"/>
  <c r="J99" i="2"/>
  <c r="K99" i="2"/>
  <c r="L99" i="2"/>
  <c r="M99" i="2"/>
  <c r="N99" i="2"/>
  <c r="O99" i="2"/>
  <c r="P99" i="2"/>
  <c r="Q99" i="2"/>
  <c r="H100" i="2"/>
  <c r="I100" i="2"/>
  <c r="K100" i="2" s="1"/>
  <c r="J101" i="2"/>
  <c r="J100" i="2" s="1"/>
  <c r="K101" i="2"/>
  <c r="L101" i="2"/>
  <c r="J102" i="2"/>
  <c r="K102" i="2"/>
  <c r="L102" i="2"/>
  <c r="J103" i="2"/>
  <c r="K103" i="2"/>
  <c r="L103" i="2"/>
  <c r="J104" i="2"/>
  <c r="K104" i="2"/>
  <c r="L104" i="2"/>
  <c r="J105" i="2"/>
  <c r="K105" i="2"/>
  <c r="L105" i="2"/>
  <c r="J106" i="2"/>
  <c r="K106" i="2"/>
  <c r="L106" i="2"/>
  <c r="J107" i="2"/>
  <c r="K107" i="2"/>
  <c r="L107" i="2"/>
  <c r="H108" i="2"/>
  <c r="I108" i="2"/>
  <c r="K108" i="2" s="1"/>
  <c r="L108" i="2"/>
  <c r="J109" i="2"/>
  <c r="J108" i="2" s="1"/>
  <c r="K109" i="2"/>
  <c r="L109" i="2"/>
  <c r="J110" i="2"/>
  <c r="K110" i="2"/>
  <c r="L110" i="2"/>
  <c r="J111" i="2"/>
  <c r="K111" i="2"/>
  <c r="L111" i="2"/>
  <c r="J112" i="2"/>
  <c r="K112" i="2"/>
  <c r="L112" i="2"/>
  <c r="J113" i="2"/>
  <c r="K113" i="2"/>
  <c r="L113" i="2"/>
  <c r="J114" i="2"/>
  <c r="K114" i="2"/>
  <c r="L114" i="2"/>
  <c r="J115" i="2"/>
  <c r="K115" i="2"/>
  <c r="L115" i="2"/>
  <c r="H116" i="2"/>
  <c r="L116" i="2" s="1"/>
  <c r="I116" i="2"/>
  <c r="K116" i="2"/>
  <c r="J117" i="2"/>
  <c r="J116" i="2" s="1"/>
  <c r="K117" i="2"/>
  <c r="L117" i="2"/>
  <c r="J118" i="2"/>
  <c r="K118" i="2"/>
  <c r="L118" i="2"/>
  <c r="J119" i="2"/>
  <c r="K119" i="2"/>
  <c r="L119" i="2"/>
  <c r="J120" i="2"/>
  <c r="K120" i="2"/>
  <c r="L120" i="2"/>
  <c r="J121" i="2"/>
  <c r="K121" i="2"/>
  <c r="L121" i="2"/>
  <c r="J122" i="2"/>
  <c r="K122" i="2"/>
  <c r="L122" i="2"/>
  <c r="J123" i="2"/>
  <c r="K123" i="2"/>
  <c r="L123" i="2"/>
  <c r="H125" i="2"/>
  <c r="H124" i="2" s="1"/>
  <c r="H126" i="2"/>
  <c r="I126" i="2"/>
  <c r="I125" i="2" s="1"/>
  <c r="K126" i="2"/>
  <c r="J127" i="2"/>
  <c r="J126" i="2" s="1"/>
  <c r="K127" i="2"/>
  <c r="L127" i="2"/>
  <c r="J128" i="2"/>
  <c r="K128" i="2"/>
  <c r="L128" i="2"/>
  <c r="J129" i="2"/>
  <c r="K129" i="2"/>
  <c r="L129" i="2"/>
  <c r="J130" i="2"/>
  <c r="K130" i="2"/>
  <c r="L130" i="2"/>
  <c r="J131" i="2"/>
  <c r="K131" i="2"/>
  <c r="L131" i="2"/>
  <c r="J132" i="2"/>
  <c r="K132" i="2"/>
  <c r="L132" i="2"/>
  <c r="J133" i="2"/>
  <c r="K133" i="2"/>
  <c r="L133" i="2"/>
  <c r="H134" i="2"/>
  <c r="I134" i="2"/>
  <c r="K134" i="2" s="1"/>
  <c r="J134" i="2"/>
  <c r="L134" i="2"/>
  <c r="J135" i="2"/>
  <c r="K135" i="2"/>
  <c r="L135" i="2"/>
  <c r="J136" i="2"/>
  <c r="K136" i="2"/>
  <c r="L136" i="2"/>
  <c r="J137" i="2"/>
  <c r="K137" i="2"/>
  <c r="L137" i="2"/>
  <c r="J138" i="2"/>
  <c r="K138" i="2"/>
  <c r="L138" i="2"/>
  <c r="J139" i="2"/>
  <c r="K139" i="2"/>
  <c r="L139" i="2"/>
  <c r="J140" i="2"/>
  <c r="K140" i="2"/>
  <c r="L140" i="2"/>
  <c r="J141" i="2"/>
  <c r="K141" i="2"/>
  <c r="L141" i="2"/>
  <c r="H142" i="2"/>
  <c r="I142" i="2"/>
  <c r="J143" i="2"/>
  <c r="K143" i="2"/>
  <c r="L143" i="2"/>
  <c r="J144" i="2"/>
  <c r="K144" i="2"/>
  <c r="L144" i="2"/>
  <c r="J145" i="2"/>
  <c r="K145" i="2"/>
  <c r="L145" i="2"/>
  <c r="J146" i="2"/>
  <c r="K146" i="2"/>
  <c r="L146" i="2"/>
  <c r="J147" i="2"/>
  <c r="K147" i="2"/>
  <c r="L147" i="2"/>
  <c r="J148" i="2"/>
  <c r="K148" i="2"/>
  <c r="L148" i="2"/>
  <c r="J149" i="2"/>
  <c r="K149" i="2"/>
  <c r="L149" i="2"/>
  <c r="H150" i="2"/>
  <c r="I150" i="2"/>
  <c r="K150" i="2" s="1"/>
  <c r="J151" i="2"/>
  <c r="J150" i="2" s="1"/>
  <c r="K151" i="2"/>
  <c r="L151" i="2"/>
  <c r="J152" i="2"/>
  <c r="K152" i="2"/>
  <c r="L152" i="2"/>
  <c r="J153" i="2"/>
  <c r="K153" i="2"/>
  <c r="L153" i="2"/>
  <c r="J154" i="2"/>
  <c r="K154" i="2"/>
  <c r="L154" i="2"/>
  <c r="J155" i="2"/>
  <c r="K155" i="2"/>
  <c r="L155" i="2"/>
  <c r="J156" i="2"/>
  <c r="K156" i="2"/>
  <c r="L156" i="2"/>
  <c r="J157" i="2"/>
  <c r="K157" i="2"/>
  <c r="L157" i="2"/>
  <c r="H158" i="2"/>
  <c r="I158" i="2"/>
  <c r="K158" i="2"/>
  <c r="L158" i="2"/>
  <c r="J159" i="2"/>
  <c r="J158" i="2" s="1"/>
  <c r="K159" i="2"/>
  <c r="L159" i="2"/>
  <c r="J160" i="2"/>
  <c r="K160" i="2"/>
  <c r="L160" i="2"/>
  <c r="J161" i="2"/>
  <c r="K161" i="2"/>
  <c r="L161" i="2"/>
  <c r="H162" i="2"/>
  <c r="L162" i="2" s="1"/>
  <c r="I162" i="2"/>
  <c r="K162" i="2"/>
  <c r="J163" i="2"/>
  <c r="J162" i="2" s="1"/>
  <c r="K163" i="2"/>
  <c r="L163" i="2"/>
  <c r="J164" i="2"/>
  <c r="K164" i="2"/>
  <c r="L164" i="2"/>
  <c r="J165" i="2"/>
  <c r="K165" i="2"/>
  <c r="L165" i="2"/>
  <c r="H167" i="2"/>
  <c r="H166" i="2" s="1"/>
  <c r="H168" i="2"/>
  <c r="I168" i="2"/>
  <c r="I167" i="2" s="1"/>
  <c r="K168" i="2"/>
  <c r="J169" i="2"/>
  <c r="J168" i="2" s="1"/>
  <c r="K169" i="2"/>
  <c r="L169" i="2"/>
  <c r="J170" i="2"/>
  <c r="K170" i="2"/>
  <c r="L170" i="2"/>
  <c r="J171" i="2"/>
  <c r="K171" i="2"/>
  <c r="L171" i="2"/>
  <c r="J172" i="2"/>
  <c r="K172" i="2"/>
  <c r="L172" i="2"/>
  <c r="J173" i="2"/>
  <c r="K173" i="2"/>
  <c r="L173" i="2"/>
  <c r="J174" i="2"/>
  <c r="K174" i="2"/>
  <c r="L174" i="2"/>
  <c r="J175" i="2"/>
  <c r="K175" i="2"/>
  <c r="L175" i="2"/>
  <c r="H176" i="2"/>
  <c r="I176" i="2"/>
  <c r="K176" i="2" s="1"/>
  <c r="J176" i="2"/>
  <c r="L176" i="2"/>
  <c r="J177" i="2"/>
  <c r="K177" i="2"/>
  <c r="L177" i="2"/>
  <c r="J178" i="2"/>
  <c r="K178" i="2"/>
  <c r="L178" i="2"/>
  <c r="J179" i="2"/>
  <c r="K179" i="2"/>
  <c r="L179" i="2"/>
  <c r="J180" i="2"/>
  <c r="K180" i="2"/>
  <c r="L180" i="2"/>
  <c r="J181" i="2"/>
  <c r="K181" i="2"/>
  <c r="L181" i="2"/>
  <c r="J182" i="2"/>
  <c r="K182" i="2"/>
  <c r="L182" i="2"/>
  <c r="J183" i="2"/>
  <c r="K183" i="2"/>
  <c r="L183" i="2"/>
  <c r="H184" i="2"/>
  <c r="I184" i="2"/>
  <c r="J185" i="2"/>
  <c r="K185" i="2"/>
  <c r="L185" i="2"/>
  <c r="J186" i="2"/>
  <c r="K186" i="2"/>
  <c r="L186" i="2"/>
  <c r="J187" i="2"/>
  <c r="K187" i="2"/>
  <c r="L187" i="2"/>
  <c r="J188" i="2"/>
  <c r="K188" i="2"/>
  <c r="L188" i="2"/>
  <c r="J189" i="2"/>
  <c r="K189" i="2"/>
  <c r="L189" i="2"/>
  <c r="J190" i="2"/>
  <c r="K190" i="2"/>
  <c r="L190" i="2"/>
  <c r="J191" i="2"/>
  <c r="K191" i="2"/>
  <c r="L191" i="2"/>
  <c r="H192" i="2"/>
  <c r="I192" i="2"/>
  <c r="K192" i="2" s="1"/>
  <c r="J193" i="2"/>
  <c r="J192" i="2" s="1"/>
  <c r="K193" i="2"/>
  <c r="L193" i="2"/>
  <c r="J194" i="2"/>
  <c r="K194" i="2"/>
  <c r="L194" i="2"/>
  <c r="J195" i="2"/>
  <c r="K195" i="2"/>
  <c r="L195" i="2"/>
  <c r="J196" i="2"/>
  <c r="K196" i="2"/>
  <c r="L196" i="2"/>
  <c r="J197" i="2"/>
  <c r="K197" i="2"/>
  <c r="L197" i="2"/>
  <c r="J198" i="2"/>
  <c r="K198" i="2"/>
  <c r="L198" i="2"/>
  <c r="J199" i="2"/>
  <c r="K199" i="2"/>
  <c r="L199" i="2"/>
  <c r="H200" i="2"/>
  <c r="I200" i="2"/>
  <c r="K200" i="2" s="1"/>
  <c r="L200" i="2"/>
  <c r="J201" i="2"/>
  <c r="J200" i="2" s="1"/>
  <c r="K201" i="2"/>
  <c r="L201" i="2"/>
  <c r="J202" i="2"/>
  <c r="K202" i="2"/>
  <c r="L202" i="2"/>
  <c r="J203" i="2"/>
  <c r="K203" i="2"/>
  <c r="L203" i="2"/>
  <c r="J204" i="2"/>
  <c r="K204" i="2"/>
  <c r="L204" i="2"/>
  <c r="J205" i="2"/>
  <c r="K205" i="2"/>
  <c r="L205" i="2"/>
  <c r="J206" i="2"/>
  <c r="K206" i="2"/>
  <c r="L206" i="2"/>
  <c r="J207" i="2"/>
  <c r="K207" i="2"/>
  <c r="L207" i="2"/>
  <c r="H208" i="2"/>
  <c r="L208" i="2" s="1"/>
  <c r="I208" i="2"/>
  <c r="K208" i="2"/>
  <c r="J209" i="2"/>
  <c r="J208" i="2" s="1"/>
  <c r="K209" i="2"/>
  <c r="L209" i="2"/>
  <c r="J210" i="2"/>
  <c r="K210" i="2"/>
  <c r="L210" i="2"/>
  <c r="J211" i="2"/>
  <c r="K211" i="2"/>
  <c r="L211" i="2"/>
  <c r="J212" i="2"/>
  <c r="K212" i="2"/>
  <c r="L212" i="2"/>
  <c r="J213" i="2"/>
  <c r="K213" i="2"/>
  <c r="L213" i="2"/>
  <c r="J214" i="2"/>
  <c r="K214" i="2"/>
  <c r="L214" i="2"/>
  <c r="J215" i="2"/>
  <c r="K215" i="2"/>
  <c r="L215" i="2"/>
  <c r="H216" i="2"/>
  <c r="I216" i="2"/>
  <c r="K216" i="2"/>
  <c r="L216" i="2"/>
  <c r="J217" i="2"/>
  <c r="K217" i="2"/>
  <c r="L217" i="2"/>
  <c r="J218" i="2"/>
  <c r="K218" i="2"/>
  <c r="L218" i="2"/>
  <c r="J219" i="2"/>
  <c r="K219" i="2"/>
  <c r="L219" i="2"/>
  <c r="J220" i="2"/>
  <c r="K220" i="2"/>
  <c r="L220" i="2"/>
  <c r="J221" i="2"/>
  <c r="K221" i="2"/>
  <c r="L221" i="2"/>
  <c r="J222" i="2"/>
  <c r="K222" i="2"/>
  <c r="L222" i="2"/>
  <c r="J223" i="2"/>
  <c r="K223" i="2"/>
  <c r="L223" i="2"/>
  <c r="H224" i="2"/>
  <c r="I224" i="2"/>
  <c r="K224" i="2" s="1"/>
  <c r="L224" i="2"/>
  <c r="J225" i="2"/>
  <c r="K225" i="2"/>
  <c r="L225" i="2"/>
  <c r="J226" i="2"/>
  <c r="J224" i="2" s="1"/>
  <c r="K226" i="2"/>
  <c r="L226" i="2"/>
  <c r="J227" i="2"/>
  <c r="K227" i="2"/>
  <c r="L227" i="2"/>
  <c r="H228" i="2"/>
  <c r="I228" i="2"/>
  <c r="L228" i="2" s="1"/>
  <c r="K228" i="2"/>
  <c r="J229" i="2"/>
  <c r="J228" i="2" s="1"/>
  <c r="K229" i="2"/>
  <c r="L229" i="2"/>
  <c r="J230" i="2"/>
  <c r="K230" i="2"/>
  <c r="L230" i="2"/>
  <c r="J231" i="2"/>
  <c r="K231" i="2"/>
  <c r="L231" i="2"/>
  <c r="H232" i="2"/>
  <c r="I232" i="2"/>
  <c r="K232" i="2" s="1"/>
  <c r="J232" i="2"/>
  <c r="L232" i="2"/>
  <c r="J233" i="2"/>
  <c r="K233" i="2"/>
  <c r="L233" i="2"/>
  <c r="J234" i="2"/>
  <c r="K234" i="2"/>
  <c r="L234" i="2"/>
  <c r="J235" i="2"/>
  <c r="K235" i="2"/>
  <c r="L235" i="2"/>
  <c r="H236" i="2"/>
  <c r="I236" i="2"/>
  <c r="J237" i="2"/>
  <c r="K237" i="2"/>
  <c r="L237" i="2"/>
  <c r="J238" i="2"/>
  <c r="J236" i="2" s="1"/>
  <c r="K238" i="2"/>
  <c r="L238" i="2"/>
  <c r="J239" i="2"/>
  <c r="K239" i="2"/>
  <c r="L239" i="2"/>
  <c r="K241" i="2"/>
  <c r="H242" i="2"/>
  <c r="L242" i="2" s="1"/>
  <c r="I242" i="2"/>
  <c r="K242" i="2"/>
  <c r="J243" i="2"/>
  <c r="J242" i="2" s="1"/>
  <c r="K243" i="2"/>
  <c r="L243" i="2"/>
  <c r="J244" i="2"/>
  <c r="K244" i="2"/>
  <c r="L244" i="2"/>
  <c r="J245" i="2"/>
  <c r="K245" i="2"/>
  <c r="L245" i="2"/>
  <c r="J246" i="2"/>
  <c r="K246" i="2"/>
  <c r="L246" i="2"/>
  <c r="J247" i="2"/>
  <c r="K247" i="2"/>
  <c r="L247" i="2"/>
  <c r="J248" i="2"/>
  <c r="K248" i="2"/>
  <c r="L248" i="2"/>
  <c r="J249" i="2"/>
  <c r="K249" i="2"/>
  <c r="L249" i="2"/>
  <c r="H250" i="2"/>
  <c r="I250" i="2"/>
  <c r="K250" i="2"/>
  <c r="L250" i="2"/>
  <c r="J251" i="2"/>
  <c r="K251" i="2"/>
  <c r="L251" i="2"/>
  <c r="J252" i="2"/>
  <c r="K252" i="2"/>
  <c r="L252" i="2"/>
  <c r="J253" i="2"/>
  <c r="K253" i="2"/>
  <c r="L253" i="2"/>
  <c r="J254" i="2"/>
  <c r="K254" i="2"/>
  <c r="L254" i="2"/>
  <c r="J255" i="2"/>
  <c r="K255" i="2"/>
  <c r="L255" i="2"/>
  <c r="J256" i="2"/>
  <c r="K256" i="2"/>
  <c r="L256" i="2"/>
  <c r="J257" i="2"/>
  <c r="K257" i="2"/>
  <c r="L257" i="2"/>
  <c r="H258" i="2"/>
  <c r="I258" i="2"/>
  <c r="I241" i="2" s="1"/>
  <c r="L258" i="2"/>
  <c r="J259" i="2"/>
  <c r="K259" i="2"/>
  <c r="L259" i="2"/>
  <c r="J260" i="2"/>
  <c r="J258" i="2" s="1"/>
  <c r="K260" i="2"/>
  <c r="L260" i="2"/>
  <c r="J261" i="2"/>
  <c r="K261" i="2"/>
  <c r="L261" i="2"/>
  <c r="H262" i="2"/>
  <c r="H241" i="2" s="1"/>
  <c r="H240" i="2" s="1"/>
  <c r="I262" i="2"/>
  <c r="L262" i="2" s="1"/>
  <c r="K262" i="2"/>
  <c r="J263" i="2"/>
  <c r="J262" i="2" s="1"/>
  <c r="K263" i="2"/>
  <c r="L263" i="2"/>
  <c r="J264" i="2"/>
  <c r="K264" i="2"/>
  <c r="L264" i="2"/>
  <c r="J265" i="2"/>
  <c r="K265" i="2"/>
  <c r="L265" i="2"/>
  <c r="H266" i="2"/>
  <c r="I266" i="2"/>
  <c r="L266" i="2" s="1"/>
  <c r="J266" i="2"/>
  <c r="J267" i="2"/>
  <c r="K267" i="2"/>
  <c r="L267" i="2"/>
  <c r="J268" i="2"/>
  <c r="K268" i="2"/>
  <c r="L268" i="2"/>
  <c r="J269" i="2"/>
  <c r="K269" i="2"/>
  <c r="L269" i="2"/>
  <c r="H272" i="2"/>
  <c r="H271" i="2" s="1"/>
  <c r="H270" i="2" s="1"/>
  <c r="I272" i="2"/>
  <c r="K272" i="2" s="1"/>
  <c r="L272" i="2"/>
  <c r="J273" i="2"/>
  <c r="J272" i="2" s="1"/>
  <c r="K273" i="2"/>
  <c r="L273" i="2"/>
  <c r="J274" i="2"/>
  <c r="K274" i="2"/>
  <c r="L274" i="2"/>
  <c r="J275" i="2"/>
  <c r="K275" i="2"/>
  <c r="L275" i="2"/>
  <c r="J276" i="2"/>
  <c r="K276" i="2"/>
  <c r="L276" i="2"/>
  <c r="J277" i="2"/>
  <c r="K277" i="2"/>
  <c r="L277" i="2"/>
  <c r="J278" i="2"/>
  <c r="K278" i="2"/>
  <c r="L278" i="2"/>
  <c r="J279" i="2"/>
  <c r="K279" i="2"/>
  <c r="L279" i="2"/>
  <c r="H280" i="2"/>
  <c r="L280" i="2" s="1"/>
  <c r="I280" i="2"/>
  <c r="K280" i="2"/>
  <c r="J281" i="2"/>
  <c r="J280" i="2" s="1"/>
  <c r="K281" i="2"/>
  <c r="L281" i="2"/>
  <c r="J282" i="2"/>
  <c r="K282" i="2"/>
  <c r="L282" i="2"/>
  <c r="J283" i="2"/>
  <c r="K283" i="2"/>
  <c r="L283" i="2"/>
  <c r="J284" i="2"/>
  <c r="K284" i="2"/>
  <c r="L284" i="2"/>
  <c r="J285" i="2"/>
  <c r="K285" i="2"/>
  <c r="L285" i="2"/>
  <c r="J286" i="2"/>
  <c r="K286" i="2"/>
  <c r="L286" i="2"/>
  <c r="J287" i="2"/>
  <c r="K287" i="2"/>
  <c r="L287" i="2"/>
  <c r="H288" i="2"/>
  <c r="I288" i="2"/>
  <c r="K288" i="2"/>
  <c r="L288" i="2"/>
  <c r="J289" i="2"/>
  <c r="K289" i="2"/>
  <c r="L289" i="2"/>
  <c r="J290" i="2"/>
  <c r="K290" i="2"/>
  <c r="L290" i="2"/>
  <c r="J291" i="2"/>
  <c r="K291" i="2"/>
  <c r="L291" i="2"/>
  <c r="J292" i="2"/>
  <c r="K292" i="2"/>
  <c r="L292" i="2"/>
  <c r="J293" i="2"/>
  <c r="K293" i="2"/>
  <c r="L293" i="2"/>
  <c r="J294" i="2"/>
  <c r="K294" i="2"/>
  <c r="L294" i="2"/>
  <c r="J295" i="2"/>
  <c r="K295" i="2"/>
  <c r="L295" i="2"/>
  <c r="H296" i="2"/>
  <c r="I296" i="2"/>
  <c r="I271" i="2" s="1"/>
  <c r="L296" i="2"/>
  <c r="J297" i="2"/>
  <c r="K297" i="2"/>
  <c r="L297" i="2"/>
  <c r="J298" i="2"/>
  <c r="J296" i="2" s="1"/>
  <c r="K298" i="2"/>
  <c r="L298" i="2"/>
  <c r="J299" i="2"/>
  <c r="K299" i="2"/>
  <c r="L299" i="2"/>
  <c r="J300" i="2"/>
  <c r="K300" i="2"/>
  <c r="L300" i="2"/>
  <c r="J301" i="2"/>
  <c r="K301" i="2"/>
  <c r="L301" i="2"/>
  <c r="J302" i="2"/>
  <c r="K302" i="2"/>
  <c r="L302" i="2"/>
  <c r="J303" i="2"/>
  <c r="K303" i="2"/>
  <c r="L303" i="2"/>
  <c r="H306" i="2"/>
  <c r="I306" i="2"/>
  <c r="J307" i="2"/>
  <c r="K307" i="2"/>
  <c r="L307" i="2"/>
  <c r="J308" i="2"/>
  <c r="K308" i="2"/>
  <c r="L308" i="2"/>
  <c r="J309" i="2"/>
  <c r="K309" i="2"/>
  <c r="L309" i="2"/>
  <c r="J310" i="2"/>
  <c r="K310" i="2"/>
  <c r="L310" i="2"/>
  <c r="J311" i="2"/>
  <c r="K311" i="2"/>
  <c r="L311" i="2"/>
  <c r="J312" i="2"/>
  <c r="K312" i="2"/>
  <c r="L312" i="2"/>
  <c r="J313" i="2"/>
  <c r="K313" i="2"/>
  <c r="L313" i="2"/>
  <c r="H314" i="2"/>
  <c r="I314" i="2"/>
  <c r="J315" i="2"/>
  <c r="J314" i="2" s="1"/>
  <c r="K315" i="2"/>
  <c r="L315" i="2"/>
  <c r="J316" i="2"/>
  <c r="K316" i="2"/>
  <c r="L316" i="2"/>
  <c r="J317" i="2"/>
  <c r="K317" i="2"/>
  <c r="L317" i="2"/>
  <c r="J318" i="2"/>
  <c r="K318" i="2"/>
  <c r="L318" i="2"/>
  <c r="J319" i="2"/>
  <c r="K319" i="2"/>
  <c r="L319" i="2"/>
  <c r="J320" i="2"/>
  <c r="K320" i="2"/>
  <c r="L320" i="2"/>
  <c r="J321" i="2"/>
  <c r="K321" i="2"/>
  <c r="L321" i="2"/>
  <c r="H322" i="2"/>
  <c r="I322" i="2"/>
  <c r="K322" i="2" s="1"/>
  <c r="L322" i="2"/>
  <c r="J323" i="2"/>
  <c r="K323" i="2"/>
  <c r="L323" i="2"/>
  <c r="J324" i="2"/>
  <c r="J322" i="2" s="1"/>
  <c r="K324" i="2"/>
  <c r="L324" i="2"/>
  <c r="J325" i="2"/>
  <c r="K325" i="2"/>
  <c r="L325" i="2"/>
  <c r="H329" i="2"/>
  <c r="I329" i="2"/>
  <c r="K329" i="2" s="1"/>
  <c r="L329" i="2"/>
  <c r="J330" i="2"/>
  <c r="K330" i="2"/>
  <c r="L330" i="2"/>
  <c r="J331" i="2"/>
  <c r="J329" i="2" s="1"/>
  <c r="K331" i="2"/>
  <c r="L331" i="2"/>
  <c r="J332" i="2"/>
  <c r="K332" i="2"/>
  <c r="L332" i="2"/>
  <c r="J333" i="2"/>
  <c r="K333" i="2"/>
  <c r="L333" i="2"/>
  <c r="J334" i="2"/>
  <c r="K334" i="2"/>
  <c r="L334" i="2"/>
  <c r="J335" i="2"/>
  <c r="K335" i="2"/>
  <c r="L335" i="2"/>
  <c r="J336" i="2"/>
  <c r="K336" i="2"/>
  <c r="L336" i="2"/>
  <c r="H337" i="2"/>
  <c r="H328" i="2" s="1"/>
  <c r="I337" i="2"/>
  <c r="L337" i="2" s="1"/>
  <c r="K337" i="2"/>
  <c r="J338" i="2"/>
  <c r="J337" i="2" s="1"/>
  <c r="K338" i="2"/>
  <c r="L338" i="2"/>
  <c r="J339" i="2"/>
  <c r="K339" i="2"/>
  <c r="L339" i="2"/>
  <c r="J340" i="2"/>
  <c r="K340" i="2"/>
  <c r="L340" i="2"/>
  <c r="J341" i="2"/>
  <c r="K341" i="2"/>
  <c r="L341" i="2"/>
  <c r="J342" i="2"/>
  <c r="K342" i="2"/>
  <c r="L342" i="2"/>
  <c r="J343" i="2"/>
  <c r="K343" i="2"/>
  <c r="L343" i="2"/>
  <c r="J344" i="2"/>
  <c r="K344" i="2"/>
  <c r="L344" i="2"/>
  <c r="H345" i="2"/>
  <c r="I345" i="2"/>
  <c r="K345" i="2" s="1"/>
  <c r="J345" i="2"/>
  <c r="L345" i="2"/>
  <c r="J346" i="2"/>
  <c r="K346" i="2"/>
  <c r="L346" i="2"/>
  <c r="J347" i="2"/>
  <c r="K347" i="2"/>
  <c r="L347" i="2"/>
  <c r="J348" i="2"/>
  <c r="K348" i="2"/>
  <c r="L348" i="2"/>
  <c r="H349" i="2"/>
  <c r="I349" i="2"/>
  <c r="L349" i="2"/>
  <c r="J350" i="2"/>
  <c r="K350" i="2"/>
  <c r="L350" i="2"/>
  <c r="J351" i="2"/>
  <c r="J349" i="2" s="1"/>
  <c r="K351" i="2"/>
  <c r="L351" i="2"/>
  <c r="H352" i="2"/>
  <c r="I352" i="2"/>
  <c r="K352" i="2" s="1"/>
  <c r="L352" i="2"/>
  <c r="J353" i="2"/>
  <c r="K353" i="2"/>
  <c r="L353" i="2"/>
  <c r="M353" i="2"/>
  <c r="N353" i="2"/>
  <c r="O353" i="2"/>
  <c r="P353" i="2"/>
  <c r="Q353" i="2"/>
  <c r="J354" i="2"/>
  <c r="J352" i="2" s="1"/>
  <c r="K354" i="2"/>
  <c r="L354" i="2"/>
  <c r="M354" i="2"/>
  <c r="N354" i="2"/>
  <c r="O354" i="2"/>
  <c r="P354" i="2"/>
  <c r="Q354" i="2"/>
  <c r="J355" i="2"/>
  <c r="K355" i="2"/>
  <c r="L355" i="2"/>
  <c r="M355" i="2"/>
  <c r="N355" i="2"/>
  <c r="O355" i="2"/>
  <c r="P355" i="2"/>
  <c r="Q355" i="2"/>
  <c r="H356" i="2"/>
  <c r="I356" i="2"/>
  <c r="L356" i="2" s="1"/>
  <c r="K356" i="2"/>
  <c r="J357" i="2"/>
  <c r="J356" i="2" s="1"/>
  <c r="K357" i="2"/>
  <c r="L357" i="2"/>
  <c r="H358" i="2"/>
  <c r="I358" i="2"/>
  <c r="K358" i="2" s="1"/>
  <c r="J358" i="2"/>
  <c r="L358" i="2"/>
  <c r="J359" i="2"/>
  <c r="K359" i="2"/>
  <c r="L359" i="2"/>
  <c r="J360" i="2"/>
  <c r="K360" i="2"/>
  <c r="L360" i="2"/>
  <c r="J361" i="2"/>
  <c r="K361" i="2"/>
  <c r="L361" i="2"/>
  <c r="J362" i="2"/>
  <c r="K362" i="2"/>
  <c r="L362" i="2"/>
  <c r="J363" i="2"/>
  <c r="K363" i="2"/>
  <c r="L363" i="2"/>
  <c r="J364" i="2"/>
  <c r="K364" i="2"/>
  <c r="L364" i="2"/>
  <c r="J365" i="2"/>
  <c r="K365" i="2"/>
  <c r="L365" i="2"/>
  <c r="H366" i="2"/>
  <c r="I366" i="2"/>
  <c r="L366" i="2" s="1"/>
  <c r="K366" i="2"/>
  <c r="J367" i="2"/>
  <c r="K367" i="2"/>
  <c r="L367" i="2"/>
  <c r="J368" i="2"/>
  <c r="K368" i="2"/>
  <c r="L368" i="2"/>
  <c r="J369" i="2"/>
  <c r="K369" i="2"/>
  <c r="L369" i="2"/>
  <c r="J370" i="2"/>
  <c r="K370" i="2"/>
  <c r="L370" i="2"/>
  <c r="J371" i="2"/>
  <c r="K371" i="2"/>
  <c r="L371" i="2"/>
  <c r="J372" i="2"/>
  <c r="K372" i="2"/>
  <c r="L372" i="2"/>
  <c r="J373" i="2"/>
  <c r="K373" i="2"/>
  <c r="L373" i="2"/>
  <c r="H375" i="2"/>
  <c r="K375" i="2" s="1"/>
  <c r="I375" i="2"/>
  <c r="I374" i="2" s="1"/>
  <c r="J376" i="2"/>
  <c r="K376" i="2"/>
  <c r="L376" i="2"/>
  <c r="J377" i="2"/>
  <c r="K377" i="2"/>
  <c r="L377" i="2"/>
  <c r="J378" i="2"/>
  <c r="K378" i="2"/>
  <c r="L378" i="2"/>
  <c r="J379" i="2"/>
  <c r="K379" i="2"/>
  <c r="L379" i="2"/>
  <c r="J380" i="2"/>
  <c r="K380" i="2"/>
  <c r="L380" i="2"/>
  <c r="J381" i="2"/>
  <c r="K381" i="2"/>
  <c r="L381" i="2"/>
  <c r="J382" i="2"/>
  <c r="K382" i="2"/>
  <c r="L382" i="2"/>
  <c r="H385" i="2"/>
  <c r="H383" i="2" s="1"/>
  <c r="I385" i="2"/>
  <c r="K385" i="2"/>
  <c r="J386" i="2"/>
  <c r="J385" i="2" s="1"/>
  <c r="K386" i="2"/>
  <c r="L386" i="2"/>
  <c r="J387" i="2"/>
  <c r="K387" i="2"/>
  <c r="L387" i="2"/>
  <c r="J388" i="2"/>
  <c r="K388" i="2"/>
  <c r="L388" i="2"/>
  <c r="J389" i="2"/>
  <c r="K389" i="2"/>
  <c r="L389" i="2"/>
  <c r="J390" i="2"/>
  <c r="K390" i="2"/>
  <c r="L390" i="2"/>
  <c r="J391" i="2"/>
  <c r="K391" i="2"/>
  <c r="L391" i="2"/>
  <c r="J392" i="2"/>
  <c r="K392" i="2"/>
  <c r="L392" i="2"/>
  <c r="H393" i="2"/>
  <c r="I393" i="2"/>
  <c r="J393" i="2"/>
  <c r="L393" i="2"/>
  <c r="J394" i="2"/>
  <c r="K394" i="2"/>
  <c r="L394" i="2"/>
  <c r="J395" i="2"/>
  <c r="K395" i="2"/>
  <c r="L395" i="2"/>
  <c r="J396" i="2"/>
  <c r="K396" i="2"/>
  <c r="L396" i="2"/>
  <c r="J397" i="2"/>
  <c r="K397" i="2"/>
  <c r="L397" i="2"/>
  <c r="J398" i="2"/>
  <c r="K398" i="2"/>
  <c r="L398" i="2"/>
  <c r="J399" i="2"/>
  <c r="K399" i="2"/>
  <c r="L399" i="2"/>
  <c r="J400" i="2"/>
  <c r="K400" i="2"/>
  <c r="L400" i="2"/>
  <c r="I402" i="2"/>
  <c r="I401" i="2" s="1"/>
  <c r="H403" i="2"/>
  <c r="I403" i="2"/>
  <c r="K403" i="2" s="1"/>
  <c r="L403" i="2"/>
  <c r="J404" i="2"/>
  <c r="K404" i="2"/>
  <c r="L404" i="2"/>
  <c r="J405" i="2"/>
  <c r="K405" i="2"/>
  <c r="L405" i="2"/>
  <c r="J406" i="2"/>
  <c r="K406" i="2"/>
  <c r="L406" i="2"/>
  <c r="J407" i="2"/>
  <c r="K407" i="2"/>
  <c r="L407" i="2"/>
  <c r="J408" i="2"/>
  <c r="K408" i="2"/>
  <c r="L408" i="2"/>
  <c r="J409" i="2"/>
  <c r="K409" i="2"/>
  <c r="L409" i="2"/>
  <c r="J410" i="2"/>
  <c r="K410" i="2"/>
  <c r="L410" i="2"/>
  <c r="H411" i="2"/>
  <c r="H402" i="2" s="1"/>
  <c r="H401" i="2" s="1"/>
  <c r="I411" i="2"/>
  <c r="J412" i="2"/>
  <c r="K412" i="2"/>
  <c r="L412" i="2"/>
  <c r="J413" i="2"/>
  <c r="K413" i="2"/>
  <c r="L413" i="2"/>
  <c r="J414" i="2"/>
  <c r="K414" i="2"/>
  <c r="L414" i="2"/>
  <c r="J415" i="2"/>
  <c r="K415" i="2"/>
  <c r="L415" i="2"/>
  <c r="J416" i="2"/>
  <c r="K416" i="2"/>
  <c r="L416" i="2"/>
  <c r="J417" i="2"/>
  <c r="K417" i="2"/>
  <c r="L417" i="2"/>
  <c r="J418" i="2"/>
  <c r="K418" i="2"/>
  <c r="L418" i="2"/>
  <c r="H421" i="2"/>
  <c r="H420" i="2" s="1"/>
  <c r="H419" i="2" s="1"/>
  <c r="I421" i="2"/>
  <c r="K421" i="2"/>
  <c r="J422" i="2"/>
  <c r="J421" i="2" s="1"/>
  <c r="K422" i="2"/>
  <c r="L422" i="2"/>
  <c r="J423" i="2"/>
  <c r="K423" i="2"/>
  <c r="L423" i="2"/>
  <c r="J424" i="2"/>
  <c r="K424" i="2"/>
  <c r="L424" i="2"/>
  <c r="J425" i="2"/>
  <c r="K425" i="2"/>
  <c r="L425" i="2"/>
  <c r="J426" i="2"/>
  <c r="K426" i="2"/>
  <c r="L426" i="2"/>
  <c r="J427" i="2"/>
  <c r="K427" i="2"/>
  <c r="L427" i="2"/>
  <c r="J428" i="2"/>
  <c r="K428" i="2"/>
  <c r="L428" i="2"/>
  <c r="H429" i="2"/>
  <c r="I429" i="2"/>
  <c r="K429" i="2" s="1"/>
  <c r="J429" i="2"/>
  <c r="L429" i="2"/>
  <c r="J430" i="2"/>
  <c r="K430" i="2"/>
  <c r="L430" i="2"/>
  <c r="J431" i="2"/>
  <c r="K431" i="2"/>
  <c r="L431" i="2"/>
  <c r="J432" i="2"/>
  <c r="K432" i="2"/>
  <c r="L432" i="2"/>
  <c r="J433" i="2"/>
  <c r="K433" i="2"/>
  <c r="L433" i="2"/>
  <c r="J434" i="2"/>
  <c r="K434" i="2"/>
  <c r="L434" i="2"/>
  <c r="J435" i="2"/>
  <c r="K435" i="2"/>
  <c r="L435" i="2"/>
  <c r="J436" i="2"/>
  <c r="K436" i="2"/>
  <c r="L436" i="2"/>
  <c r="H437" i="2"/>
  <c r="I437" i="2"/>
  <c r="L437" i="2" s="1"/>
  <c r="K437" i="2"/>
  <c r="J438" i="2"/>
  <c r="K438" i="2"/>
  <c r="L438" i="2"/>
  <c r="J439" i="2"/>
  <c r="K439" i="2"/>
  <c r="L439" i="2"/>
  <c r="J440" i="2"/>
  <c r="K440" i="2"/>
  <c r="L440" i="2"/>
  <c r="J441" i="2"/>
  <c r="K441" i="2"/>
  <c r="L441" i="2"/>
  <c r="J442" i="2"/>
  <c r="K442" i="2"/>
  <c r="L442" i="2"/>
  <c r="J443" i="2"/>
  <c r="K443" i="2"/>
  <c r="L443" i="2"/>
  <c r="J444" i="2"/>
  <c r="K444" i="2"/>
  <c r="L444" i="2"/>
  <c r="H445" i="2"/>
  <c r="I445" i="2"/>
  <c r="K445" i="2" s="1"/>
  <c r="J446" i="2"/>
  <c r="J445" i="2" s="1"/>
  <c r="K446" i="2"/>
  <c r="L446" i="2"/>
  <c r="H449" i="2"/>
  <c r="I449" i="2"/>
  <c r="J449" i="2"/>
  <c r="K449" i="2"/>
  <c r="L449" i="2"/>
  <c r="J450" i="2"/>
  <c r="K450" i="2"/>
  <c r="L450" i="2"/>
  <c r="J451" i="2"/>
  <c r="K451" i="2"/>
  <c r="L451" i="2"/>
  <c r="J452" i="2"/>
  <c r="K452" i="2"/>
  <c r="L452" i="2"/>
  <c r="J453" i="2"/>
  <c r="K453" i="2"/>
  <c r="L453" i="2"/>
  <c r="J454" i="2"/>
  <c r="K454" i="2"/>
  <c r="L454" i="2"/>
  <c r="J455" i="2"/>
  <c r="K455" i="2"/>
  <c r="L455" i="2"/>
  <c r="J456" i="2"/>
  <c r="K456" i="2"/>
  <c r="L456" i="2"/>
  <c r="H457" i="2"/>
  <c r="I457" i="2"/>
  <c r="K457" i="2" s="1"/>
  <c r="J458" i="2"/>
  <c r="K458" i="2"/>
  <c r="L458" i="2"/>
  <c r="J459" i="2"/>
  <c r="K459" i="2"/>
  <c r="L459" i="2"/>
  <c r="J460" i="2"/>
  <c r="K460" i="2"/>
  <c r="L460" i="2"/>
  <c r="J461" i="2"/>
  <c r="K461" i="2"/>
  <c r="L461" i="2"/>
  <c r="J462" i="2"/>
  <c r="K462" i="2"/>
  <c r="L462" i="2"/>
  <c r="J463" i="2"/>
  <c r="K463" i="2"/>
  <c r="L463" i="2"/>
  <c r="J464" i="2"/>
  <c r="K464" i="2"/>
  <c r="L464" i="2"/>
  <c r="H465" i="2"/>
  <c r="H448" i="2" s="1"/>
  <c r="I465" i="2"/>
  <c r="L465" i="2" s="1"/>
  <c r="J466" i="2"/>
  <c r="J465" i="2" s="1"/>
  <c r="K466" i="2"/>
  <c r="L466" i="2"/>
  <c r="H467" i="2"/>
  <c r="I467" i="2"/>
  <c r="K467" i="2" s="1"/>
  <c r="J468" i="2"/>
  <c r="K468" i="2"/>
  <c r="L468" i="2"/>
  <c r="J469" i="2"/>
  <c r="J467" i="2" s="1"/>
  <c r="K469" i="2"/>
  <c r="L469" i="2"/>
  <c r="J470" i="2"/>
  <c r="K470" i="2"/>
  <c r="L470" i="2"/>
  <c r="H471" i="2"/>
  <c r="I471" i="2"/>
  <c r="L471" i="2" s="1"/>
  <c r="J472" i="2"/>
  <c r="K472" i="2"/>
  <c r="L472" i="2"/>
  <c r="M472" i="2"/>
  <c r="M474" i="2" s="1"/>
  <c r="N472" i="2"/>
  <c r="O472" i="2"/>
  <c r="P472" i="2"/>
  <c r="Q472" i="2"/>
  <c r="J473" i="2"/>
  <c r="K473" i="2"/>
  <c r="L473" i="2"/>
  <c r="M473" i="2"/>
  <c r="N473" i="2"/>
  <c r="O473" i="2"/>
  <c r="P473" i="2"/>
  <c r="Q473" i="2"/>
  <c r="J474" i="2"/>
  <c r="K474" i="2"/>
  <c r="L474" i="2"/>
  <c r="N474" i="2"/>
  <c r="O474" i="2"/>
  <c r="P474" i="2"/>
  <c r="Q474" i="2"/>
  <c r="H475" i="2"/>
  <c r="I475" i="2"/>
  <c r="J476" i="2"/>
  <c r="J475" i="2" s="1"/>
  <c r="K476" i="2"/>
  <c r="L476" i="2"/>
  <c r="J477" i="2"/>
  <c r="K477" i="2"/>
  <c r="L477" i="2"/>
  <c r="J478" i="2"/>
  <c r="K478" i="2"/>
  <c r="L478" i="2"/>
  <c r="H479" i="2"/>
  <c r="I479" i="2"/>
  <c r="K479" i="2" s="1"/>
  <c r="J480" i="2"/>
  <c r="J479" i="2" s="1"/>
  <c r="K480" i="2"/>
  <c r="L480" i="2"/>
  <c r="J481" i="2"/>
  <c r="K481" i="2"/>
  <c r="L481" i="2"/>
  <c r="J482" i="2"/>
  <c r="K482" i="2"/>
  <c r="L482" i="2"/>
  <c r="H483" i="2"/>
  <c r="L483" i="2" s="1"/>
  <c r="I483" i="2"/>
  <c r="K483" i="2"/>
  <c r="J484" i="2"/>
  <c r="K484" i="2"/>
  <c r="L484" i="2"/>
  <c r="J485" i="2"/>
  <c r="K485" i="2"/>
  <c r="L485" i="2"/>
  <c r="J486" i="2"/>
  <c r="K486" i="2"/>
  <c r="L486" i="2"/>
  <c r="H487" i="2"/>
  <c r="I487" i="2"/>
  <c r="K487" i="2" s="1"/>
  <c r="L487" i="2"/>
  <c r="J488" i="2"/>
  <c r="J487" i="2" s="1"/>
  <c r="K488" i="2"/>
  <c r="L488" i="2"/>
  <c r="J489" i="2"/>
  <c r="K489" i="2"/>
  <c r="L489" i="2"/>
  <c r="J490" i="2"/>
  <c r="K490" i="2"/>
  <c r="L490" i="2"/>
  <c r="H491" i="2"/>
  <c r="I491" i="2"/>
  <c r="K491" i="2"/>
  <c r="L491" i="2"/>
  <c r="J492" i="2"/>
  <c r="J491" i="2" s="1"/>
  <c r="K492" i="2"/>
  <c r="L492" i="2"/>
  <c r="H494" i="2"/>
  <c r="L494" i="2" s="1"/>
  <c r="I494" i="2"/>
  <c r="K494" i="2"/>
  <c r="J495" i="2"/>
  <c r="J494" i="2" s="1"/>
  <c r="J493" i="2" s="1"/>
  <c r="K495" i="2"/>
  <c r="L495" i="2"/>
  <c r="J496" i="2"/>
  <c r="K496" i="2"/>
  <c r="L496" i="2"/>
  <c r="J497" i="2"/>
  <c r="K497" i="2"/>
  <c r="L497" i="2"/>
  <c r="J498" i="2"/>
  <c r="K498" i="2"/>
  <c r="L498" i="2"/>
  <c r="J499" i="2"/>
  <c r="K499" i="2"/>
  <c r="L499" i="2"/>
  <c r="J500" i="2"/>
  <c r="K500" i="2"/>
  <c r="L500" i="2"/>
  <c r="J501" i="2"/>
  <c r="K501" i="2"/>
  <c r="L501" i="2"/>
  <c r="H502" i="2"/>
  <c r="I502" i="2"/>
  <c r="I493" i="2" s="1"/>
  <c r="J502" i="2"/>
  <c r="K502" i="2"/>
  <c r="L502" i="2"/>
  <c r="J503" i="2"/>
  <c r="K503" i="2"/>
  <c r="L503" i="2"/>
  <c r="J504" i="2"/>
  <c r="K504" i="2"/>
  <c r="L504" i="2"/>
  <c r="J505" i="2"/>
  <c r="K505" i="2"/>
  <c r="L505" i="2"/>
  <c r="I507" i="2"/>
  <c r="H508" i="2"/>
  <c r="I508" i="2"/>
  <c r="K508" i="2" s="1"/>
  <c r="L508" i="2"/>
  <c r="J509" i="2"/>
  <c r="J508" i="2" s="1"/>
  <c r="J507" i="2" s="1"/>
  <c r="J506" i="2" s="1"/>
  <c r="K509" i="2"/>
  <c r="L509" i="2"/>
  <c r="J510" i="2"/>
  <c r="K510" i="2"/>
  <c r="L510" i="2"/>
  <c r="J511" i="2"/>
  <c r="K511" i="2"/>
  <c r="L511" i="2"/>
  <c r="J512" i="2"/>
  <c r="K512" i="2"/>
  <c r="L512" i="2"/>
  <c r="J513" i="2"/>
  <c r="K513" i="2"/>
  <c r="L513" i="2"/>
  <c r="J514" i="2"/>
  <c r="K514" i="2"/>
  <c r="L514" i="2"/>
  <c r="J515" i="2"/>
  <c r="K515" i="2"/>
  <c r="L515" i="2"/>
  <c r="H516" i="2"/>
  <c r="I516" i="2"/>
  <c r="K516" i="2"/>
  <c r="L516" i="2"/>
  <c r="J517" i="2"/>
  <c r="J516" i="2" s="1"/>
  <c r="K517" i="2"/>
  <c r="L517" i="2"/>
  <c r="J518" i="2"/>
  <c r="K518" i="2"/>
  <c r="L518" i="2"/>
  <c r="J519" i="2"/>
  <c r="K519" i="2"/>
  <c r="L519" i="2"/>
  <c r="J520" i="2"/>
  <c r="K520" i="2"/>
  <c r="L520" i="2"/>
  <c r="J521" i="2"/>
  <c r="K521" i="2"/>
  <c r="L521" i="2"/>
  <c r="J522" i="2"/>
  <c r="K522" i="2"/>
  <c r="L522" i="2"/>
  <c r="J523" i="2"/>
  <c r="K523" i="2"/>
  <c r="L523" i="2"/>
  <c r="H524" i="2"/>
  <c r="I524" i="2"/>
  <c r="L524" i="2" s="1"/>
  <c r="K524" i="2"/>
  <c r="J525" i="2"/>
  <c r="J524" i="2" s="1"/>
  <c r="K525" i="2"/>
  <c r="L525" i="2"/>
  <c r="J526" i="2"/>
  <c r="K526" i="2"/>
  <c r="L526" i="2"/>
  <c r="J527" i="2"/>
  <c r="K527" i="2"/>
  <c r="L527" i="2"/>
  <c r="H528" i="2"/>
  <c r="I528" i="2"/>
  <c r="K528" i="2"/>
  <c r="L528" i="2"/>
  <c r="J529" i="2"/>
  <c r="J528" i="2" s="1"/>
  <c r="K529" i="2"/>
  <c r="L529" i="2"/>
  <c r="J530" i="2"/>
  <c r="K530" i="2"/>
  <c r="L530" i="2"/>
  <c r="J531" i="2"/>
  <c r="K531" i="2"/>
  <c r="L531" i="2"/>
  <c r="H532" i="2"/>
  <c r="I532" i="2"/>
  <c r="K532" i="2"/>
  <c r="L532" i="2"/>
  <c r="J533" i="2"/>
  <c r="J532" i="2" s="1"/>
  <c r="K533" i="2"/>
  <c r="L533" i="2"/>
  <c r="J534" i="2"/>
  <c r="K534" i="2"/>
  <c r="L534" i="2"/>
  <c r="J535" i="2"/>
  <c r="K535" i="2"/>
  <c r="L535" i="2"/>
  <c r="H538" i="2"/>
  <c r="H537" i="2" s="1"/>
  <c r="H536" i="2" s="1"/>
  <c r="I538" i="2"/>
  <c r="K538" i="2" s="1"/>
  <c r="J538" i="2"/>
  <c r="J539" i="2"/>
  <c r="K539" i="2"/>
  <c r="L539" i="2"/>
  <c r="J540" i="2"/>
  <c r="K540" i="2"/>
  <c r="L540" i="2"/>
  <c r="J541" i="2"/>
  <c r="K541" i="2"/>
  <c r="L541" i="2"/>
  <c r="J542" i="2"/>
  <c r="K542" i="2"/>
  <c r="L542" i="2"/>
  <c r="J543" i="2"/>
  <c r="K543" i="2"/>
  <c r="L543" i="2"/>
  <c r="J544" i="2"/>
  <c r="K544" i="2"/>
  <c r="L544" i="2"/>
  <c r="J545" i="2"/>
  <c r="K545" i="2"/>
  <c r="L545" i="2"/>
  <c r="H546" i="2"/>
  <c r="I546" i="2"/>
  <c r="K546" i="2" s="1"/>
  <c r="J547" i="2"/>
  <c r="J546" i="2" s="1"/>
  <c r="K547" i="2"/>
  <c r="L547" i="2"/>
  <c r="J548" i="2"/>
  <c r="K548" i="2"/>
  <c r="L548" i="2"/>
  <c r="J549" i="2"/>
  <c r="K549" i="2"/>
  <c r="L549" i="2"/>
  <c r="J550" i="2"/>
  <c r="K550" i="2"/>
  <c r="L550" i="2"/>
  <c r="J551" i="2"/>
  <c r="K551" i="2"/>
  <c r="L551" i="2"/>
  <c r="J552" i="2"/>
  <c r="K552" i="2"/>
  <c r="L552" i="2"/>
  <c r="J553" i="2"/>
  <c r="K553" i="2"/>
  <c r="L553" i="2"/>
  <c r="H554" i="2"/>
  <c r="K554" i="2" s="1"/>
  <c r="I554" i="2"/>
  <c r="J555" i="2"/>
  <c r="J554" i="2" s="1"/>
  <c r="K555" i="2"/>
  <c r="L555" i="2"/>
  <c r="J556" i="2"/>
  <c r="K556" i="2"/>
  <c r="L556" i="2"/>
  <c r="J557" i="2"/>
  <c r="K557" i="2"/>
  <c r="L557" i="2"/>
  <c r="J558" i="2"/>
  <c r="K558" i="2"/>
  <c r="L558" i="2"/>
  <c r="J559" i="2"/>
  <c r="K559" i="2"/>
  <c r="L559" i="2"/>
  <c r="J560" i="2"/>
  <c r="K560" i="2"/>
  <c r="L560" i="2"/>
  <c r="J561" i="2"/>
  <c r="K561" i="2"/>
  <c r="L561" i="2"/>
  <c r="H565" i="2"/>
  <c r="H564" i="2" s="1"/>
  <c r="H563" i="2" s="1"/>
  <c r="I565" i="2"/>
  <c r="J566" i="2"/>
  <c r="J565" i="2" s="1"/>
  <c r="K566" i="2"/>
  <c r="L566" i="2"/>
  <c r="J567" i="2"/>
  <c r="K567" i="2"/>
  <c r="L567" i="2"/>
  <c r="J568" i="2"/>
  <c r="K568" i="2"/>
  <c r="L568" i="2"/>
  <c r="J569" i="2"/>
  <c r="K569" i="2"/>
  <c r="L569" i="2"/>
  <c r="J570" i="2"/>
  <c r="K570" i="2"/>
  <c r="L570" i="2"/>
  <c r="J571" i="2"/>
  <c r="K571" i="2"/>
  <c r="L571" i="2"/>
  <c r="J572" i="2"/>
  <c r="K572" i="2"/>
  <c r="L572" i="2"/>
  <c r="H573" i="2"/>
  <c r="I573" i="2"/>
  <c r="K573" i="2"/>
  <c r="L573" i="2"/>
  <c r="J574" i="2"/>
  <c r="J573" i="2" s="1"/>
  <c r="K574" i="2"/>
  <c r="L574" i="2"/>
  <c r="J575" i="2"/>
  <c r="K575" i="2"/>
  <c r="L575" i="2"/>
  <c r="J576" i="2"/>
  <c r="K576" i="2"/>
  <c r="L576" i="2"/>
  <c r="J577" i="2"/>
  <c r="K577" i="2"/>
  <c r="L577" i="2"/>
  <c r="J578" i="2"/>
  <c r="K578" i="2"/>
  <c r="L578" i="2"/>
  <c r="J579" i="2"/>
  <c r="K579" i="2"/>
  <c r="L579" i="2"/>
  <c r="J580" i="2"/>
  <c r="K580" i="2"/>
  <c r="L580" i="2"/>
  <c r="H581" i="2"/>
  <c r="I581" i="2"/>
  <c r="I564" i="2" s="1"/>
  <c r="K581" i="2"/>
  <c r="L581" i="2"/>
  <c r="J582" i="2"/>
  <c r="J581" i="2" s="1"/>
  <c r="K582" i="2"/>
  <c r="L582" i="2"/>
  <c r="J583" i="2"/>
  <c r="K583" i="2"/>
  <c r="L583" i="2"/>
  <c r="J584" i="2"/>
  <c r="K584" i="2"/>
  <c r="L584" i="2"/>
  <c r="J585" i="2"/>
  <c r="K585" i="2"/>
  <c r="L585" i="2"/>
  <c r="J586" i="2"/>
  <c r="K586" i="2"/>
  <c r="L586" i="2"/>
  <c r="J587" i="2"/>
  <c r="K587" i="2"/>
  <c r="L587" i="2"/>
  <c r="J588" i="2"/>
  <c r="K588" i="2"/>
  <c r="L588" i="2"/>
  <c r="H589" i="2"/>
  <c r="I589" i="2"/>
  <c r="K589" i="2"/>
  <c r="L589" i="2"/>
  <c r="J590" i="2"/>
  <c r="J589" i="2" s="1"/>
  <c r="K590" i="2"/>
  <c r="L590" i="2"/>
  <c r="J591" i="2"/>
  <c r="K591" i="2"/>
  <c r="L591" i="2"/>
  <c r="J592" i="2"/>
  <c r="K592" i="2"/>
  <c r="L592" i="2"/>
  <c r="J593" i="2"/>
  <c r="K593" i="2"/>
  <c r="L593" i="2"/>
  <c r="J594" i="2"/>
  <c r="K594" i="2"/>
  <c r="L594" i="2"/>
  <c r="J595" i="2"/>
  <c r="K595" i="2"/>
  <c r="L595" i="2"/>
  <c r="J596" i="2"/>
  <c r="K596" i="2"/>
  <c r="L596" i="2"/>
  <c r="H597" i="2"/>
  <c r="I597" i="2"/>
  <c r="K597" i="2"/>
  <c r="L597" i="2"/>
  <c r="M597" i="2"/>
  <c r="N597" i="2"/>
  <c r="O597" i="2"/>
  <c r="P597" i="2"/>
  <c r="Q597" i="2"/>
  <c r="J598" i="2"/>
  <c r="J597" i="2" s="1"/>
  <c r="K598" i="2"/>
  <c r="L598" i="2"/>
  <c r="J599" i="2"/>
  <c r="K599" i="2"/>
  <c r="L599" i="2"/>
  <c r="J600" i="2"/>
  <c r="K600" i="2"/>
  <c r="L600" i="2"/>
  <c r="H603" i="2"/>
  <c r="I603" i="2"/>
  <c r="I602" i="2" s="1"/>
  <c r="J603" i="2"/>
  <c r="J602" i="2" s="1"/>
  <c r="J601" i="2" s="1"/>
  <c r="K603" i="2"/>
  <c r="J604" i="2"/>
  <c r="K604" i="2"/>
  <c r="L604" i="2"/>
  <c r="J605" i="2"/>
  <c r="K605" i="2"/>
  <c r="L605" i="2"/>
  <c r="J606" i="2"/>
  <c r="K606" i="2"/>
  <c r="L606" i="2"/>
  <c r="J607" i="2"/>
  <c r="K607" i="2"/>
  <c r="L607" i="2"/>
  <c r="J608" i="2"/>
  <c r="K608" i="2"/>
  <c r="L608" i="2"/>
  <c r="J609" i="2"/>
  <c r="K609" i="2"/>
  <c r="L609" i="2"/>
  <c r="J610" i="2"/>
  <c r="K610" i="2"/>
  <c r="L610" i="2"/>
  <c r="H611" i="2"/>
  <c r="I611" i="2"/>
  <c r="K611" i="2" s="1"/>
  <c r="J611" i="2"/>
  <c r="J612" i="2"/>
  <c r="K612" i="2"/>
  <c r="L612" i="2"/>
  <c r="J613" i="2"/>
  <c r="K613" i="2"/>
  <c r="L613" i="2"/>
  <c r="J614" i="2"/>
  <c r="K614" i="2"/>
  <c r="L614" i="2"/>
  <c r="J615" i="2"/>
  <c r="K615" i="2"/>
  <c r="L615" i="2"/>
  <c r="J616" i="2"/>
  <c r="K616" i="2"/>
  <c r="L616" i="2"/>
  <c r="J617" i="2"/>
  <c r="K617" i="2"/>
  <c r="L617" i="2"/>
  <c r="J618" i="2"/>
  <c r="K618" i="2"/>
  <c r="L618" i="2"/>
  <c r="H619" i="2"/>
  <c r="I619" i="2"/>
  <c r="K619" i="2" s="1"/>
  <c r="J620" i="2"/>
  <c r="J619" i="2" s="1"/>
  <c r="K620" i="2"/>
  <c r="L620" i="2"/>
  <c r="J621" i="2"/>
  <c r="K621" i="2"/>
  <c r="L621" i="2"/>
  <c r="J622" i="2"/>
  <c r="K622" i="2"/>
  <c r="L622" i="2"/>
  <c r="J623" i="2"/>
  <c r="K623" i="2"/>
  <c r="L623" i="2"/>
  <c r="J624" i="2"/>
  <c r="K624" i="2"/>
  <c r="L624" i="2"/>
  <c r="J625" i="2"/>
  <c r="K625" i="2"/>
  <c r="L625" i="2"/>
  <c r="J626" i="2"/>
  <c r="K626" i="2"/>
  <c r="L626" i="2"/>
  <c r="M626" i="2"/>
  <c r="N626" i="2"/>
  <c r="O626" i="2"/>
  <c r="P626" i="2"/>
  <c r="Q626" i="2"/>
  <c r="H627" i="2"/>
  <c r="H602" i="2" s="1"/>
  <c r="H601" i="2" s="1"/>
  <c r="I627" i="2"/>
  <c r="J628" i="2"/>
  <c r="J627" i="2" s="1"/>
  <c r="K628" i="2"/>
  <c r="L628" i="2"/>
  <c r="J629" i="2"/>
  <c r="K629" i="2"/>
  <c r="L629" i="2"/>
  <c r="J630" i="2"/>
  <c r="K630" i="2"/>
  <c r="L630" i="2"/>
  <c r="J631" i="2"/>
  <c r="K631" i="2"/>
  <c r="L631" i="2"/>
  <c r="J632" i="2"/>
  <c r="K632" i="2"/>
  <c r="L632" i="2"/>
  <c r="J633" i="2"/>
  <c r="K633" i="2"/>
  <c r="L633" i="2"/>
  <c r="J634" i="2"/>
  <c r="K634" i="2"/>
  <c r="L634" i="2"/>
  <c r="H635" i="2"/>
  <c r="I635" i="2"/>
  <c r="K635" i="2"/>
  <c r="L635" i="2"/>
  <c r="J636" i="2"/>
  <c r="J635" i="2" s="1"/>
  <c r="K636" i="2"/>
  <c r="L636" i="2"/>
  <c r="J637" i="2"/>
  <c r="K637" i="2"/>
  <c r="L637" i="2"/>
  <c r="J638" i="2"/>
  <c r="K638" i="2"/>
  <c r="L638" i="2"/>
  <c r="J639" i="2"/>
  <c r="K639" i="2"/>
  <c r="L639" i="2"/>
  <c r="J640" i="2"/>
  <c r="K640" i="2"/>
  <c r="L640" i="2"/>
  <c r="J641" i="2"/>
  <c r="K641" i="2"/>
  <c r="L641" i="2"/>
  <c r="J642" i="2"/>
  <c r="K642" i="2"/>
  <c r="L642" i="2"/>
  <c r="H643" i="2"/>
  <c r="I643" i="2"/>
  <c r="K643" i="2"/>
  <c r="L643" i="2"/>
  <c r="J644" i="2"/>
  <c r="J643" i="2" s="1"/>
  <c r="K644" i="2"/>
  <c r="L644" i="2"/>
  <c r="J645" i="2"/>
  <c r="K645" i="2"/>
  <c r="L645" i="2"/>
  <c r="I646" i="2"/>
  <c r="I647" i="2"/>
  <c r="H648" i="2"/>
  <c r="I648" i="2"/>
  <c r="K648" i="2"/>
  <c r="L648" i="2"/>
  <c r="J649" i="2"/>
  <c r="J648" i="2" s="1"/>
  <c r="K649" i="2"/>
  <c r="L649" i="2"/>
  <c r="J650" i="2"/>
  <c r="K650" i="2"/>
  <c r="L650" i="2"/>
  <c r="J651" i="2"/>
  <c r="K651" i="2"/>
  <c r="L651" i="2"/>
  <c r="J652" i="2"/>
  <c r="K652" i="2"/>
  <c r="L652" i="2"/>
  <c r="J653" i="2"/>
  <c r="K653" i="2"/>
  <c r="L653" i="2"/>
  <c r="J654" i="2"/>
  <c r="K654" i="2"/>
  <c r="L654" i="2"/>
  <c r="J655" i="2"/>
  <c r="K655" i="2"/>
  <c r="L655" i="2"/>
  <c r="H656" i="2"/>
  <c r="I656" i="2"/>
  <c r="K656" i="2"/>
  <c r="L656" i="2"/>
  <c r="J657" i="2"/>
  <c r="J656" i="2" s="1"/>
  <c r="K657" i="2"/>
  <c r="L657" i="2"/>
  <c r="J658" i="2"/>
  <c r="K658" i="2"/>
  <c r="L658" i="2"/>
  <c r="J659" i="2"/>
  <c r="K659" i="2"/>
  <c r="L659" i="2"/>
  <c r="J660" i="2"/>
  <c r="K660" i="2"/>
  <c r="L660" i="2"/>
  <c r="J661" i="2"/>
  <c r="K661" i="2"/>
  <c r="L661" i="2"/>
  <c r="J662" i="2"/>
  <c r="K662" i="2"/>
  <c r="L662" i="2"/>
  <c r="J663" i="2"/>
  <c r="K663" i="2"/>
  <c r="L663" i="2"/>
  <c r="H664" i="2"/>
  <c r="H647" i="2" s="1"/>
  <c r="I664" i="2"/>
  <c r="K664" i="2"/>
  <c r="L664" i="2"/>
  <c r="J665" i="2"/>
  <c r="J664" i="2" s="1"/>
  <c r="K665" i="2"/>
  <c r="L665" i="2"/>
  <c r="H668" i="2"/>
  <c r="H667" i="2" s="1"/>
  <c r="H666" i="2" s="1"/>
  <c r="I668" i="2"/>
  <c r="K668" i="2" s="1"/>
  <c r="J668" i="2"/>
  <c r="J669" i="2"/>
  <c r="K669" i="2"/>
  <c r="L669" i="2"/>
  <c r="J670" i="2"/>
  <c r="K670" i="2"/>
  <c r="L670" i="2"/>
  <c r="J671" i="2"/>
  <c r="K671" i="2"/>
  <c r="L671" i="2"/>
  <c r="J672" i="2"/>
  <c r="K672" i="2"/>
  <c r="L672" i="2"/>
  <c r="J673" i="2"/>
  <c r="K673" i="2"/>
  <c r="L673" i="2"/>
  <c r="J674" i="2"/>
  <c r="K674" i="2"/>
  <c r="L674" i="2"/>
  <c r="J675" i="2"/>
  <c r="K675" i="2"/>
  <c r="L675" i="2"/>
  <c r="H676" i="2"/>
  <c r="I676" i="2"/>
  <c r="K676" i="2" s="1"/>
  <c r="J677" i="2"/>
  <c r="J676" i="2" s="1"/>
  <c r="K677" i="2"/>
  <c r="L677" i="2"/>
  <c r="J678" i="2"/>
  <c r="K678" i="2"/>
  <c r="L678" i="2"/>
  <c r="J679" i="2"/>
  <c r="K679" i="2"/>
  <c r="L679" i="2"/>
  <c r="J680" i="2"/>
  <c r="K680" i="2"/>
  <c r="L680" i="2"/>
  <c r="J681" i="2"/>
  <c r="K681" i="2"/>
  <c r="L681" i="2"/>
  <c r="J682" i="2"/>
  <c r="K682" i="2"/>
  <c r="L682" i="2"/>
  <c r="J683" i="2"/>
  <c r="K683" i="2"/>
  <c r="L683" i="2"/>
  <c r="H684" i="2"/>
  <c r="H685" i="2"/>
  <c r="I685" i="2"/>
  <c r="I684" i="2" s="1"/>
  <c r="K685" i="2"/>
  <c r="H686" i="2"/>
  <c r="I686" i="2"/>
  <c r="K686" i="2"/>
  <c r="L686" i="2"/>
  <c r="J687" i="2"/>
  <c r="J686" i="2" s="1"/>
  <c r="K687" i="2"/>
  <c r="L687" i="2"/>
  <c r="J688" i="2"/>
  <c r="K688" i="2"/>
  <c r="L688" i="2"/>
  <c r="J689" i="2"/>
  <c r="K689" i="2"/>
  <c r="L689" i="2"/>
  <c r="J690" i="2"/>
  <c r="K690" i="2"/>
  <c r="L690" i="2"/>
  <c r="J691" i="2"/>
  <c r="K691" i="2"/>
  <c r="L691" i="2"/>
  <c r="J692" i="2"/>
  <c r="K692" i="2"/>
  <c r="L692" i="2"/>
  <c r="J693" i="2"/>
  <c r="K693" i="2"/>
  <c r="L693" i="2"/>
  <c r="M693" i="2"/>
  <c r="N693" i="2"/>
  <c r="O693" i="2"/>
  <c r="P693" i="2"/>
  <c r="Q693" i="2"/>
  <c r="H694" i="2"/>
  <c r="I694" i="2"/>
  <c r="K694" i="2"/>
  <c r="L694" i="2"/>
  <c r="J695" i="2"/>
  <c r="J694" i="2" s="1"/>
  <c r="K695" i="2"/>
  <c r="L695" i="2"/>
  <c r="J696" i="2"/>
  <c r="K696" i="2"/>
  <c r="L696" i="2"/>
  <c r="J697" i="2"/>
  <c r="K697" i="2"/>
  <c r="L697" i="2"/>
  <c r="J698" i="2"/>
  <c r="K698" i="2"/>
  <c r="L698" i="2"/>
  <c r="J699" i="2"/>
  <c r="K699" i="2"/>
  <c r="L699" i="2"/>
  <c r="J700" i="2"/>
  <c r="K700" i="2"/>
  <c r="L700" i="2"/>
  <c r="J701" i="2"/>
  <c r="K701" i="2"/>
  <c r="L701" i="2"/>
  <c r="M701" i="2"/>
  <c r="N701" i="2"/>
  <c r="O701" i="2"/>
  <c r="P701" i="2"/>
  <c r="Q701" i="2"/>
  <c r="H704" i="2"/>
  <c r="H703" i="2" s="1"/>
  <c r="H702" i="2" s="1"/>
  <c r="I704" i="2"/>
  <c r="K704" i="2" s="1"/>
  <c r="H705" i="2"/>
  <c r="I705" i="2"/>
  <c r="K705" i="2"/>
  <c r="L705" i="2"/>
  <c r="J706" i="2"/>
  <c r="J705" i="2" s="1"/>
  <c r="J704" i="2" s="1"/>
  <c r="J703" i="2" s="1"/>
  <c r="K706" i="2"/>
  <c r="L706" i="2"/>
  <c r="J707" i="2"/>
  <c r="K707" i="2"/>
  <c r="L707" i="2"/>
  <c r="J708" i="2"/>
  <c r="K708" i="2"/>
  <c r="L708" i="2"/>
  <c r="J709" i="2"/>
  <c r="K709" i="2"/>
  <c r="L709" i="2"/>
  <c r="J710" i="2"/>
  <c r="K710" i="2"/>
  <c r="L710" i="2"/>
  <c r="J711" i="2"/>
  <c r="K711" i="2"/>
  <c r="L711" i="2"/>
  <c r="J712" i="2"/>
  <c r="K712" i="2"/>
  <c r="L712" i="2"/>
  <c r="H713" i="2"/>
  <c r="I713" i="2"/>
  <c r="K713" i="2"/>
  <c r="L713" i="2"/>
  <c r="J714" i="2"/>
  <c r="K714" i="2"/>
  <c r="L714" i="2"/>
  <c r="J715" i="2"/>
  <c r="J713" i="2" s="1"/>
  <c r="K715" i="2"/>
  <c r="L715" i="2"/>
  <c r="J716" i="2"/>
  <c r="K716" i="2"/>
  <c r="L716" i="2"/>
  <c r="J717" i="2"/>
  <c r="K717" i="2"/>
  <c r="L717" i="2"/>
  <c r="J718" i="2"/>
  <c r="K718" i="2"/>
  <c r="L718" i="2"/>
  <c r="J719" i="2"/>
  <c r="K719" i="2"/>
  <c r="L719" i="2"/>
  <c r="J720" i="2"/>
  <c r="K720" i="2"/>
  <c r="L720" i="2"/>
  <c r="H723" i="2"/>
  <c r="H722" i="2" s="1"/>
  <c r="H721" i="2" s="1"/>
  <c r="I723" i="2"/>
  <c r="K723" i="2" s="1"/>
  <c r="J724" i="2"/>
  <c r="J723" i="2" s="1"/>
  <c r="K724" i="2"/>
  <c r="L724" i="2"/>
  <c r="J725" i="2"/>
  <c r="K725" i="2"/>
  <c r="L725" i="2"/>
  <c r="J726" i="2"/>
  <c r="K726" i="2"/>
  <c r="L726" i="2"/>
  <c r="J727" i="2"/>
  <c r="K727" i="2"/>
  <c r="L727" i="2"/>
  <c r="J728" i="2"/>
  <c r="K728" i="2"/>
  <c r="L728" i="2"/>
  <c r="J729" i="2"/>
  <c r="K729" i="2"/>
  <c r="L729" i="2"/>
  <c r="J730" i="2"/>
  <c r="K730" i="2"/>
  <c r="L730" i="2"/>
  <c r="H731" i="2"/>
  <c r="K731" i="2" s="1"/>
  <c r="I731" i="2"/>
  <c r="J732" i="2"/>
  <c r="J731" i="2" s="1"/>
  <c r="K732" i="2"/>
  <c r="L732" i="2"/>
  <c r="J733" i="2"/>
  <c r="K733" i="2"/>
  <c r="L733" i="2"/>
  <c r="J734" i="2"/>
  <c r="K734" i="2"/>
  <c r="L734" i="2"/>
  <c r="J735" i="2"/>
  <c r="K735" i="2"/>
  <c r="L735" i="2"/>
  <c r="J736" i="2"/>
  <c r="K736" i="2"/>
  <c r="L736" i="2"/>
  <c r="J737" i="2"/>
  <c r="K737" i="2"/>
  <c r="L737" i="2"/>
  <c r="J738" i="2"/>
  <c r="K738" i="2"/>
  <c r="L738" i="2"/>
  <c r="H739" i="2"/>
  <c r="I739" i="2"/>
  <c r="K739" i="2"/>
  <c r="L739" i="2"/>
  <c r="J740" i="2"/>
  <c r="J739" i="2" s="1"/>
  <c r="K740" i="2"/>
  <c r="L740" i="2"/>
  <c r="J741" i="2"/>
  <c r="K741" i="2"/>
  <c r="L741" i="2"/>
  <c r="J742" i="2"/>
  <c r="K742" i="2"/>
  <c r="L742" i="2"/>
  <c r="J743" i="2"/>
  <c r="K743" i="2"/>
  <c r="L743" i="2"/>
  <c r="J744" i="2"/>
  <c r="K744" i="2"/>
  <c r="L744" i="2"/>
  <c r="J745" i="2"/>
  <c r="K745" i="2"/>
  <c r="L745" i="2"/>
  <c r="J746" i="2"/>
  <c r="K746" i="2"/>
  <c r="L746" i="2"/>
  <c r="H747" i="2"/>
  <c r="I747" i="2"/>
  <c r="K747" i="2"/>
  <c r="L747" i="2"/>
  <c r="J748" i="2"/>
  <c r="J747" i="2" s="1"/>
  <c r="K748" i="2"/>
  <c r="L748" i="2"/>
  <c r="J749" i="2"/>
  <c r="K749" i="2"/>
  <c r="L749" i="2"/>
  <c r="J750" i="2"/>
  <c r="K750" i="2"/>
  <c r="L750" i="2"/>
  <c r="J751" i="2"/>
  <c r="K751" i="2"/>
  <c r="L751" i="2"/>
  <c r="J752" i="2"/>
  <c r="K752" i="2"/>
  <c r="L752" i="2"/>
  <c r="J753" i="2"/>
  <c r="K753" i="2"/>
  <c r="L753" i="2"/>
  <c r="J754" i="2"/>
  <c r="K754" i="2"/>
  <c r="L754" i="2"/>
  <c r="M754" i="2"/>
  <c r="N754" i="2"/>
  <c r="O754" i="2"/>
  <c r="P754" i="2"/>
  <c r="Q754" i="2"/>
  <c r="H755" i="2"/>
  <c r="I755" i="2"/>
  <c r="K755" i="2"/>
  <c r="L755" i="2"/>
  <c r="J756" i="2"/>
  <c r="J755" i="2" s="1"/>
  <c r="K756" i="2"/>
  <c r="L756" i="2"/>
  <c r="J757" i="2"/>
  <c r="K757" i="2"/>
  <c r="L757" i="2"/>
  <c r="J758" i="2"/>
  <c r="K758" i="2"/>
  <c r="L758" i="2"/>
  <c r="J759" i="2"/>
  <c r="K759" i="2"/>
  <c r="L759" i="2"/>
  <c r="J760" i="2"/>
  <c r="K760" i="2"/>
  <c r="L760" i="2"/>
  <c r="J761" i="2"/>
  <c r="K761" i="2"/>
  <c r="L761" i="2"/>
  <c r="J762" i="2"/>
  <c r="K762" i="2"/>
  <c r="L762" i="2"/>
  <c r="H763" i="2"/>
  <c r="I763" i="2"/>
  <c r="K763" i="2"/>
  <c r="L763" i="2"/>
  <c r="J764" i="2"/>
  <c r="K764" i="2"/>
  <c r="L764" i="2"/>
  <c r="J765" i="2"/>
  <c r="J763" i="2" s="1"/>
  <c r="K765" i="2"/>
  <c r="L765" i="2"/>
  <c r="J766" i="2"/>
  <c r="K766" i="2"/>
  <c r="L766" i="2"/>
  <c r="J767" i="2"/>
  <c r="K767" i="2"/>
  <c r="L767" i="2"/>
  <c r="M767" i="2"/>
  <c r="N767" i="2"/>
  <c r="O767" i="2"/>
  <c r="P767" i="2"/>
  <c r="Q767" i="2"/>
  <c r="J768" i="2"/>
  <c r="K768" i="2"/>
  <c r="L768" i="2"/>
  <c r="J769" i="2"/>
  <c r="K769" i="2"/>
  <c r="L769" i="2"/>
  <c r="J770" i="2"/>
  <c r="K770" i="2"/>
  <c r="L770" i="2"/>
  <c r="M770" i="2"/>
  <c r="N770" i="2"/>
  <c r="O770" i="2"/>
  <c r="P770" i="2"/>
  <c r="Q770" i="2"/>
  <c r="H771" i="2"/>
  <c r="I771" i="2"/>
  <c r="L771" i="2" s="1"/>
  <c r="J771" i="2"/>
  <c r="K771" i="2"/>
  <c r="J772" i="2"/>
  <c r="K772" i="2"/>
  <c r="L772" i="2"/>
  <c r="J773" i="2"/>
  <c r="K773" i="2"/>
  <c r="L773" i="2"/>
  <c r="J774" i="2"/>
  <c r="K774" i="2"/>
  <c r="L774" i="2"/>
  <c r="J775" i="2"/>
  <c r="K775" i="2"/>
  <c r="L775" i="2"/>
  <c r="J776" i="2"/>
  <c r="K776" i="2"/>
  <c r="L776" i="2"/>
  <c r="J777" i="2"/>
  <c r="K777" i="2"/>
  <c r="L777" i="2"/>
  <c r="J778" i="2"/>
  <c r="K778" i="2"/>
  <c r="L778" i="2"/>
  <c r="H779" i="2"/>
  <c r="I779" i="2"/>
  <c r="K779" i="2" s="1"/>
  <c r="J779" i="2"/>
  <c r="J780" i="2"/>
  <c r="K780" i="2"/>
  <c r="L780" i="2"/>
  <c r="J781" i="2"/>
  <c r="K781" i="2"/>
  <c r="L781" i="2"/>
  <c r="J782" i="2"/>
  <c r="K782" i="2"/>
  <c r="L782" i="2"/>
  <c r="J783" i="2"/>
  <c r="K783" i="2"/>
  <c r="L783" i="2"/>
  <c r="J784" i="2"/>
  <c r="K784" i="2"/>
  <c r="L784" i="2"/>
  <c r="J785" i="2"/>
  <c r="K785" i="2"/>
  <c r="L785" i="2"/>
  <c r="J786" i="2"/>
  <c r="K786" i="2"/>
  <c r="L786" i="2"/>
  <c r="H787" i="2"/>
  <c r="I787" i="2"/>
  <c r="K787" i="2" s="1"/>
  <c r="J788" i="2"/>
  <c r="J787" i="2" s="1"/>
  <c r="K788" i="2"/>
  <c r="L788" i="2"/>
  <c r="J789" i="2"/>
  <c r="K789" i="2"/>
  <c r="L789" i="2"/>
  <c r="J790" i="2"/>
  <c r="K790" i="2"/>
  <c r="L790" i="2"/>
  <c r="J791" i="2"/>
  <c r="K791" i="2"/>
  <c r="L791" i="2"/>
  <c r="J792" i="2"/>
  <c r="K792" i="2"/>
  <c r="L792" i="2"/>
  <c r="J793" i="2"/>
  <c r="K793" i="2"/>
  <c r="L793" i="2"/>
  <c r="J794" i="2"/>
  <c r="K794" i="2"/>
  <c r="L794" i="2"/>
  <c r="H795" i="2"/>
  <c r="K795" i="2" s="1"/>
  <c r="I795" i="2"/>
  <c r="J796" i="2"/>
  <c r="J795" i="2" s="1"/>
  <c r="K796" i="2"/>
  <c r="L796" i="2"/>
  <c r="H797" i="2"/>
  <c r="I797" i="2"/>
  <c r="K797" i="2"/>
  <c r="L797" i="2"/>
  <c r="J798" i="2"/>
  <c r="J797" i="2" s="1"/>
  <c r="K798" i="2"/>
  <c r="L798" i="2"/>
  <c r="M798" i="2"/>
  <c r="N798" i="2"/>
  <c r="O798" i="2"/>
  <c r="P798" i="2"/>
  <c r="Q798" i="2"/>
  <c r="J799" i="2"/>
  <c r="K799" i="2"/>
  <c r="L799" i="2"/>
  <c r="M799" i="2"/>
  <c r="N799" i="2"/>
  <c r="O799" i="2"/>
  <c r="P799" i="2"/>
  <c r="Q799" i="2"/>
  <c r="J800" i="2"/>
  <c r="K800" i="2"/>
  <c r="L800" i="2"/>
  <c r="M800" i="2"/>
  <c r="N800" i="2"/>
  <c r="O800" i="2"/>
  <c r="P800" i="2"/>
  <c r="Q800" i="2"/>
  <c r="H801" i="2"/>
  <c r="I801" i="2"/>
  <c r="K801" i="2"/>
  <c r="L801" i="2"/>
  <c r="J802" i="2"/>
  <c r="J801" i="2" s="1"/>
  <c r="K802" i="2"/>
  <c r="L802" i="2"/>
  <c r="J803" i="2"/>
  <c r="K803" i="2"/>
  <c r="L803" i="2"/>
  <c r="J804" i="2"/>
  <c r="K804" i="2"/>
  <c r="L804" i="2"/>
  <c r="H806" i="2"/>
  <c r="H805" i="2" s="1"/>
  <c r="H807" i="2"/>
  <c r="I807" i="2"/>
  <c r="I806" i="2" s="1"/>
  <c r="J807" i="2"/>
  <c r="J806" i="2" s="1"/>
  <c r="J805" i="2" s="1"/>
  <c r="K807" i="2"/>
  <c r="J808" i="2"/>
  <c r="K808" i="2"/>
  <c r="L808" i="2"/>
  <c r="J809" i="2"/>
  <c r="K809" i="2"/>
  <c r="L809" i="2"/>
  <c r="J810" i="2"/>
  <c r="K810" i="2"/>
  <c r="L810" i="2"/>
  <c r="J811" i="2"/>
  <c r="K811" i="2"/>
  <c r="J812" i="2"/>
  <c r="K812" i="2"/>
  <c r="J813" i="2"/>
  <c r="K813" i="2"/>
  <c r="J814" i="2"/>
  <c r="K814" i="2"/>
  <c r="L814" i="2"/>
  <c r="H815" i="2"/>
  <c r="I815" i="2"/>
  <c r="K815" i="2"/>
  <c r="L815" i="2"/>
  <c r="J816" i="2"/>
  <c r="J815" i="2" s="1"/>
  <c r="K816" i="2"/>
  <c r="L816" i="2"/>
  <c r="J817" i="2"/>
  <c r="K817" i="2"/>
  <c r="L817" i="2"/>
  <c r="J818" i="2"/>
  <c r="K818" i="2"/>
  <c r="L818" i="2"/>
  <c r="J819" i="2"/>
  <c r="K819" i="2"/>
  <c r="L819" i="2"/>
  <c r="J820" i="2"/>
  <c r="K820" i="2"/>
  <c r="L820" i="2"/>
  <c r="J821" i="2"/>
  <c r="K821" i="2"/>
  <c r="J822" i="2"/>
  <c r="K822" i="2"/>
  <c r="L822" i="2"/>
  <c r="H823" i="2"/>
  <c r="I823" i="2"/>
  <c r="K823" i="2"/>
  <c r="L823" i="2"/>
  <c r="J824" i="2"/>
  <c r="J823" i="2" s="1"/>
  <c r="K824" i="2"/>
  <c r="L824" i="2"/>
  <c r="J825" i="2"/>
  <c r="K825" i="2"/>
  <c r="L825" i="2"/>
  <c r="J826" i="2"/>
  <c r="K826" i="2"/>
  <c r="J827" i="2"/>
  <c r="K827" i="2"/>
  <c r="J828" i="2"/>
  <c r="K828" i="2"/>
  <c r="J829" i="2"/>
  <c r="K829" i="2"/>
  <c r="J830" i="2"/>
  <c r="K830" i="2"/>
  <c r="H831" i="2"/>
  <c r="I831" i="2"/>
  <c r="K831" i="2" s="1"/>
  <c r="J832" i="2"/>
  <c r="J831" i="2" s="1"/>
  <c r="K832" i="2"/>
  <c r="L832" i="2"/>
  <c r="J833" i="2"/>
  <c r="K833" i="2"/>
  <c r="L833" i="2"/>
  <c r="J834" i="2"/>
  <c r="K834" i="2"/>
  <c r="J835" i="2"/>
  <c r="K835" i="2"/>
  <c r="J836" i="2"/>
  <c r="K836" i="2"/>
  <c r="J837" i="2"/>
  <c r="K837" i="2"/>
  <c r="J838" i="2"/>
  <c r="K838" i="2"/>
  <c r="H840" i="2"/>
  <c r="H839" i="2" s="1"/>
  <c r="H841" i="2"/>
  <c r="I841" i="2"/>
  <c r="I840" i="2" s="1"/>
  <c r="J841" i="2"/>
  <c r="K841" i="2"/>
  <c r="J842" i="2"/>
  <c r="K842" i="2"/>
  <c r="L842" i="2"/>
  <c r="H843" i="2"/>
  <c r="I843" i="2"/>
  <c r="K843" i="2" s="1"/>
  <c r="J843" i="2"/>
  <c r="M843" i="2"/>
  <c r="O843" i="2"/>
  <c r="J844" i="2"/>
  <c r="K844" i="2"/>
  <c r="L844" i="2"/>
  <c r="M844" i="2"/>
  <c r="N844" i="2"/>
  <c r="N843" i="2" s="1"/>
  <c r="O844" i="2"/>
  <c r="P844" i="2"/>
  <c r="P843" i="2" s="1"/>
  <c r="Q844" i="2"/>
  <c r="Q843" i="2" s="1"/>
  <c r="H845" i="2"/>
  <c r="I845" i="2"/>
  <c r="K845" i="2"/>
  <c r="L845" i="2"/>
  <c r="M845" i="2"/>
  <c r="P845" i="2"/>
  <c r="J846" i="2"/>
  <c r="K846" i="2"/>
  <c r="L846" i="2"/>
  <c r="M846" i="2"/>
  <c r="N846" i="2"/>
  <c r="N845" i="2" s="1"/>
  <c r="O846" i="2"/>
  <c r="O845" i="2" s="1"/>
  <c r="P846" i="2"/>
  <c r="Q846" i="2"/>
  <c r="Q845" i="2" s="1"/>
  <c r="J847" i="2"/>
  <c r="J845" i="2" s="1"/>
  <c r="K847" i="2"/>
  <c r="M847" i="2"/>
  <c r="N847" i="2"/>
  <c r="O847" i="2"/>
  <c r="P847" i="2"/>
  <c r="Q847" i="2"/>
  <c r="J848" i="2"/>
  <c r="K848" i="2"/>
  <c r="L848" i="2"/>
  <c r="M848" i="2"/>
  <c r="N848" i="2"/>
  <c r="O848" i="2"/>
  <c r="P848" i="2"/>
  <c r="Q848" i="2"/>
  <c r="J849" i="2"/>
  <c r="K849" i="2"/>
  <c r="L849" i="2"/>
  <c r="M849" i="2"/>
  <c r="N849" i="2"/>
  <c r="O849" i="2"/>
  <c r="P849" i="2"/>
  <c r="Q849" i="2"/>
  <c r="J850" i="2"/>
  <c r="K850" i="2"/>
  <c r="M850" i="2"/>
  <c r="N850" i="2"/>
  <c r="O850" i="2"/>
  <c r="P850" i="2"/>
  <c r="Q850" i="2"/>
  <c r="H853" i="2"/>
  <c r="H852" i="2" s="1"/>
  <c r="H851" i="2" s="1"/>
  <c r="I853" i="2"/>
  <c r="J854" i="2"/>
  <c r="J853" i="2" s="1"/>
  <c r="K854" i="2"/>
  <c r="L854" i="2"/>
  <c r="J855" i="2"/>
  <c r="K855" i="2"/>
  <c r="L855" i="2"/>
  <c r="H856" i="2"/>
  <c r="I856" i="2"/>
  <c r="L856" i="2" s="1"/>
  <c r="J856" i="2"/>
  <c r="K856" i="2"/>
  <c r="J857" i="2"/>
  <c r="K857" i="2"/>
  <c r="L857" i="2"/>
  <c r="J858" i="2"/>
  <c r="K858" i="2"/>
  <c r="L858" i="2"/>
  <c r="H859" i="2"/>
  <c r="I859" i="2"/>
  <c r="K859" i="2"/>
  <c r="L859" i="2"/>
  <c r="J860" i="2"/>
  <c r="J859" i="2" s="1"/>
  <c r="K860" i="2"/>
  <c r="L860" i="2"/>
  <c r="J861" i="2"/>
  <c r="K861" i="2"/>
  <c r="L861" i="2"/>
  <c r="H862" i="2"/>
  <c r="I862" i="2"/>
  <c r="K862" i="2" s="1"/>
  <c r="H863" i="2"/>
  <c r="I863" i="2"/>
  <c r="K863" i="2"/>
  <c r="L863" i="2"/>
  <c r="J864" i="2"/>
  <c r="K864" i="2"/>
  <c r="L864" i="2"/>
  <c r="J865" i="2"/>
  <c r="J863" i="2" s="1"/>
  <c r="K865" i="2"/>
  <c r="L865" i="2"/>
  <c r="H866" i="2"/>
  <c r="I866" i="2"/>
  <c r="K866" i="2"/>
  <c r="L866" i="2"/>
  <c r="J867" i="2"/>
  <c r="J866" i="2" s="1"/>
  <c r="K867" i="2"/>
  <c r="L867" i="2"/>
  <c r="J868" i="2"/>
  <c r="K868" i="2"/>
  <c r="L868" i="2"/>
  <c r="H869" i="2"/>
  <c r="I869" i="2"/>
  <c r="J869" i="2"/>
  <c r="K869" i="2"/>
  <c r="J870" i="2"/>
  <c r="K870" i="2"/>
  <c r="H871" i="2"/>
  <c r="I871" i="2"/>
  <c r="L871" i="2" s="1"/>
  <c r="K871" i="2"/>
  <c r="H872" i="2"/>
  <c r="I872" i="2"/>
  <c r="K872" i="2"/>
  <c r="L872" i="2"/>
  <c r="J873" i="2"/>
  <c r="J872" i="2" s="1"/>
  <c r="J871" i="2" s="1"/>
  <c r="K873" i="2"/>
  <c r="L873" i="2"/>
  <c r="H874" i="2"/>
  <c r="I874" i="2"/>
  <c r="J874" i="2"/>
  <c r="K874" i="2"/>
  <c r="M874" i="2"/>
  <c r="N874" i="2"/>
  <c r="J875" i="2"/>
  <c r="K875" i="2"/>
  <c r="M875" i="2"/>
  <c r="N875" i="2"/>
  <c r="O875" i="2"/>
  <c r="O874" i="2" s="1"/>
  <c r="P875" i="2"/>
  <c r="P874" i="2" s="1"/>
  <c r="Q875" i="2"/>
  <c r="Q874" i="2" s="1"/>
  <c r="H878" i="2"/>
  <c r="H877" i="2" s="1"/>
  <c r="H879" i="2"/>
  <c r="I879" i="2"/>
  <c r="I878" i="2" s="1"/>
  <c r="J879" i="2"/>
  <c r="J878" i="2" s="1"/>
  <c r="J877" i="2" s="1"/>
  <c r="K879" i="2"/>
  <c r="J880" i="2"/>
  <c r="K880" i="2"/>
  <c r="L880" i="2"/>
  <c r="J881" i="2"/>
  <c r="K881" i="2"/>
  <c r="L881" i="2"/>
  <c r="J882" i="2"/>
  <c r="K882" i="2"/>
  <c r="L882" i="2"/>
  <c r="J883" i="2"/>
  <c r="K883" i="2"/>
  <c r="L883" i="2"/>
  <c r="J884" i="2"/>
  <c r="K884" i="2"/>
  <c r="J885" i="2"/>
  <c r="K885" i="2"/>
  <c r="L885" i="2"/>
  <c r="J886" i="2"/>
  <c r="K886" i="2"/>
  <c r="L886" i="2"/>
  <c r="H889" i="2"/>
  <c r="H888" i="2" s="1"/>
  <c r="H887" i="2" s="1"/>
  <c r="I889" i="2"/>
  <c r="K889" i="2" s="1"/>
  <c r="J890" i="2"/>
  <c r="J889" i="2" s="1"/>
  <c r="K890" i="2"/>
  <c r="L890" i="2"/>
  <c r="J891" i="2"/>
  <c r="K891" i="2"/>
  <c r="L891" i="2"/>
  <c r="J892" i="2"/>
  <c r="K892" i="2"/>
  <c r="J893" i="2"/>
  <c r="K893" i="2"/>
  <c r="J894" i="2"/>
  <c r="K894" i="2"/>
  <c r="J895" i="2"/>
  <c r="K895" i="2"/>
  <c r="J896" i="2"/>
  <c r="K896" i="2"/>
  <c r="L896" i="2"/>
  <c r="H897" i="2"/>
  <c r="I897" i="2"/>
  <c r="K897" i="2"/>
  <c r="L897" i="2"/>
  <c r="M897" i="2"/>
  <c r="N897" i="2"/>
  <c r="O897" i="2"/>
  <c r="P897" i="2"/>
  <c r="Q897" i="2"/>
  <c r="J898" i="2"/>
  <c r="J897" i="2" s="1"/>
  <c r="K898" i="2"/>
  <c r="L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H905" i="2"/>
  <c r="I905" i="2"/>
  <c r="L905" i="2" s="1"/>
  <c r="K905" i="2"/>
  <c r="J906" i="2"/>
  <c r="K906" i="2"/>
  <c r="L906" i="2"/>
  <c r="J907" i="2"/>
  <c r="K907" i="2"/>
  <c r="L907" i="2"/>
  <c r="J908" i="2"/>
  <c r="K908" i="2"/>
  <c r="L908" i="2"/>
  <c r="J909" i="2"/>
  <c r="K909" i="2"/>
  <c r="L909" i="2"/>
  <c r="J910" i="2"/>
  <c r="K910" i="2"/>
  <c r="J911" i="2"/>
  <c r="K911" i="2"/>
  <c r="J912" i="2"/>
  <c r="J905" i="2" s="1"/>
  <c r="K912" i="2"/>
  <c r="H916" i="2"/>
  <c r="I916" i="2"/>
  <c r="K916" i="2"/>
  <c r="L916" i="2"/>
  <c r="J917" i="2"/>
  <c r="J916" i="2" s="1"/>
  <c r="J915" i="2" s="1"/>
  <c r="J914" i="2" s="1"/>
  <c r="J913" i="2" s="1"/>
  <c r="K917" i="2"/>
  <c r="L917" i="2"/>
  <c r="J918" i="2"/>
  <c r="K918" i="2"/>
  <c r="L918" i="2"/>
  <c r="J919" i="2"/>
  <c r="K919" i="2"/>
  <c r="L919" i="2"/>
  <c r="J920" i="2"/>
  <c r="K920" i="2"/>
  <c r="L920" i="2"/>
  <c r="J921" i="2"/>
  <c r="K921" i="2"/>
  <c r="J922" i="2"/>
  <c r="K922" i="2"/>
  <c r="J923" i="2"/>
  <c r="K923" i="2"/>
  <c r="L923" i="2"/>
  <c r="M923" i="2"/>
  <c r="N923" i="2"/>
  <c r="O923" i="2"/>
  <c r="P923" i="2"/>
  <c r="Q923" i="2"/>
  <c r="H924" i="2"/>
  <c r="I924" i="2"/>
  <c r="K924" i="2"/>
  <c r="L924" i="2"/>
  <c r="J925" i="2"/>
  <c r="J924" i="2" s="1"/>
  <c r="K925" i="2"/>
  <c r="L925" i="2"/>
  <c r="J926" i="2"/>
  <c r="K926" i="2"/>
  <c r="L926" i="2"/>
  <c r="J927" i="2"/>
  <c r="K927" i="2"/>
  <c r="L927" i="2"/>
  <c r="J928" i="2"/>
  <c r="K928" i="2"/>
  <c r="L928" i="2"/>
  <c r="J929" i="2"/>
  <c r="K929" i="2"/>
  <c r="J930" i="2"/>
  <c r="K930" i="2"/>
  <c r="J931" i="2"/>
  <c r="K931" i="2"/>
  <c r="L931" i="2"/>
  <c r="H932" i="2"/>
  <c r="H915" i="2" s="1"/>
  <c r="H914" i="2" s="1"/>
  <c r="H913" i="2" s="1"/>
  <c r="I932" i="2"/>
  <c r="J933" i="2"/>
  <c r="J932" i="2" s="1"/>
  <c r="K933" i="2"/>
  <c r="L933" i="2"/>
  <c r="J934" i="2"/>
  <c r="K934" i="2"/>
  <c r="L934" i="2"/>
  <c r="J935" i="2"/>
  <c r="K935" i="2"/>
  <c r="L935" i="2"/>
  <c r="J936" i="2"/>
  <c r="K936" i="2"/>
  <c r="L936" i="2"/>
  <c r="J937" i="2"/>
  <c r="K937" i="2"/>
  <c r="J938" i="2"/>
  <c r="K938" i="2"/>
  <c r="J939" i="2"/>
  <c r="K939" i="2"/>
  <c r="L939" i="2"/>
  <c r="M939" i="2"/>
  <c r="N939" i="2"/>
  <c r="O939" i="2"/>
  <c r="P939" i="2"/>
  <c r="Q939" i="2"/>
  <c r="H940" i="2"/>
  <c r="I940" i="2"/>
  <c r="K940" i="2" s="1"/>
  <c r="J941" i="2"/>
  <c r="J940" i="2" s="1"/>
  <c r="K941" i="2"/>
  <c r="L941" i="2"/>
  <c r="J942" i="2"/>
  <c r="K942" i="2"/>
  <c r="L942" i="2"/>
  <c r="J943" i="2"/>
  <c r="K943" i="2"/>
  <c r="L943" i="2"/>
  <c r="J944" i="2"/>
  <c r="K944" i="2"/>
  <c r="L944" i="2"/>
  <c r="J945" i="2"/>
  <c r="K945" i="2"/>
  <c r="J946" i="2"/>
  <c r="K946" i="2"/>
  <c r="J947" i="2"/>
  <c r="K947" i="2"/>
  <c r="L947" i="2"/>
  <c r="H950" i="2"/>
  <c r="H949" i="2" s="1"/>
  <c r="H951" i="2"/>
  <c r="I951" i="2"/>
  <c r="I950" i="2" s="1"/>
  <c r="K951" i="2"/>
  <c r="J952" i="2"/>
  <c r="K952" i="2"/>
  <c r="L952" i="2"/>
  <c r="J953" i="2"/>
  <c r="K953" i="2"/>
  <c r="L953" i="2"/>
  <c r="J954" i="2"/>
  <c r="K954" i="2"/>
  <c r="L954" i="2"/>
  <c r="J955" i="2"/>
  <c r="K955" i="2"/>
  <c r="L955" i="2"/>
  <c r="J956" i="2"/>
  <c r="K956" i="2"/>
  <c r="J957" i="2"/>
  <c r="K957" i="2"/>
  <c r="J958" i="2"/>
  <c r="J951" i="2" s="1"/>
  <c r="J950" i="2" s="1"/>
  <c r="J949" i="2" s="1"/>
  <c r="K958" i="2"/>
  <c r="L958" i="2"/>
  <c r="H961" i="2"/>
  <c r="H960" i="2" s="1"/>
  <c r="H959" i="2" s="1"/>
  <c r="I961" i="2"/>
  <c r="K961" i="2" s="1"/>
  <c r="J961" i="2"/>
  <c r="J960" i="2" s="1"/>
  <c r="J959" i="2" s="1"/>
  <c r="J962" i="2"/>
  <c r="K962" i="2"/>
  <c r="L962" i="2"/>
  <c r="J963" i="2"/>
  <c r="K963" i="2"/>
  <c r="L963" i="2"/>
  <c r="J964" i="2"/>
  <c r="K964" i="2"/>
  <c r="L964" i="2"/>
  <c r="J965" i="2"/>
  <c r="K965" i="2"/>
  <c r="L965" i="2"/>
  <c r="J966" i="2"/>
  <c r="K966" i="2"/>
  <c r="J967" i="2"/>
  <c r="K967" i="2"/>
  <c r="J968" i="2"/>
  <c r="K968" i="2"/>
  <c r="L968" i="2"/>
  <c r="H971" i="2"/>
  <c r="H970" i="2" s="1"/>
  <c r="I971" i="2"/>
  <c r="K971" i="2" s="1"/>
  <c r="J972" i="2"/>
  <c r="J971" i="2" s="1"/>
  <c r="K972" i="2"/>
  <c r="L972" i="2"/>
  <c r="J973" i="2"/>
  <c r="K973" i="2"/>
  <c r="L973" i="2"/>
  <c r="J974" i="2"/>
  <c r="K974" i="2"/>
  <c r="L974" i="2"/>
  <c r="J975" i="2"/>
  <c r="K975" i="2"/>
  <c r="L975" i="2"/>
  <c r="J976" i="2"/>
  <c r="K976" i="2"/>
  <c r="L976" i="2"/>
  <c r="J977" i="2"/>
  <c r="K977" i="2"/>
  <c r="J978" i="2"/>
  <c r="K978" i="2"/>
  <c r="I979" i="2"/>
  <c r="I980" i="2"/>
  <c r="H981" i="2"/>
  <c r="H980" i="2" s="1"/>
  <c r="I981" i="2"/>
  <c r="J982" i="2"/>
  <c r="J981" i="2" s="1"/>
  <c r="J980" i="2" s="1"/>
  <c r="J979" i="2" s="1"/>
  <c r="K982" i="2"/>
  <c r="L982" i="2"/>
  <c r="J983" i="2"/>
  <c r="K983" i="2"/>
  <c r="L983" i="2"/>
  <c r="J984" i="2"/>
  <c r="K984" i="2"/>
  <c r="H985" i="2"/>
  <c r="H986" i="2"/>
  <c r="I986" i="2"/>
  <c r="I985" i="2" s="1"/>
  <c r="K986" i="2"/>
  <c r="H987" i="2"/>
  <c r="I987" i="2"/>
  <c r="K987" i="2"/>
  <c r="L987" i="2"/>
  <c r="J988" i="2"/>
  <c r="J987" i="2" s="1"/>
  <c r="J986" i="2" s="1"/>
  <c r="J985" i="2" s="1"/>
  <c r="K988" i="2"/>
  <c r="L988" i="2"/>
  <c r="J989" i="2"/>
  <c r="K989" i="2"/>
  <c r="L989" i="2"/>
  <c r="J990" i="2"/>
  <c r="K990" i="2"/>
  <c r="K985" i="2" l="1"/>
  <c r="L985" i="2"/>
  <c r="K684" i="2"/>
  <c r="L684" i="2"/>
  <c r="K950" i="2"/>
  <c r="I949" i="2"/>
  <c r="L950" i="2"/>
  <c r="J862" i="2"/>
  <c r="J840" i="2"/>
  <c r="K840" i="2"/>
  <c r="L840" i="2"/>
  <c r="J722" i="2"/>
  <c r="J721" i="2" s="1"/>
  <c r="J702" i="2" s="1"/>
  <c r="J685" i="2"/>
  <c r="J684" i="2" s="1"/>
  <c r="J564" i="2"/>
  <c r="J563" i="2" s="1"/>
  <c r="J384" i="2"/>
  <c r="J383" i="2"/>
  <c r="J888" i="2"/>
  <c r="J887" i="2" s="1"/>
  <c r="J876" i="2" s="1"/>
  <c r="K878" i="2"/>
  <c r="I877" i="2"/>
  <c r="L878" i="2"/>
  <c r="J852" i="2"/>
  <c r="J851" i="2" s="1"/>
  <c r="K806" i="2"/>
  <c r="I805" i="2"/>
  <c r="L806" i="2"/>
  <c r="J647" i="2"/>
  <c r="J646" i="2" s="1"/>
  <c r="L980" i="2"/>
  <c r="H979" i="2"/>
  <c r="K980" i="2"/>
  <c r="K979" i="2"/>
  <c r="H876" i="2"/>
  <c r="J667" i="2"/>
  <c r="J666" i="2" s="1"/>
  <c r="L564" i="2"/>
  <c r="I563" i="2"/>
  <c r="K564" i="2"/>
  <c r="J537" i="2"/>
  <c r="J536" i="2" s="1"/>
  <c r="J970" i="2"/>
  <c r="J969" i="2"/>
  <c r="J948" i="2" s="1"/>
  <c r="L401" i="2"/>
  <c r="K401" i="2"/>
  <c r="K647" i="2"/>
  <c r="H646" i="2"/>
  <c r="K646" i="2" s="1"/>
  <c r="L647" i="2"/>
  <c r="K602" i="2"/>
  <c r="I601" i="2"/>
  <c r="L602" i="2"/>
  <c r="K507" i="2"/>
  <c r="H305" i="2"/>
  <c r="H304" i="2" s="1"/>
  <c r="K314" i="2"/>
  <c r="L314" i="2"/>
  <c r="J457" i="2"/>
  <c r="J448" i="2" s="1"/>
  <c r="J447" i="2" s="1"/>
  <c r="K402" i="2"/>
  <c r="K236" i="2"/>
  <c r="L236" i="2"/>
  <c r="K184" i="2"/>
  <c r="L184" i="2"/>
  <c r="J46" i="2"/>
  <c r="I969" i="2"/>
  <c r="I915" i="2"/>
  <c r="J483" i="2"/>
  <c r="L479" i="2"/>
  <c r="K475" i="2"/>
  <c r="H374" i="2"/>
  <c r="K374" i="2" s="1"/>
  <c r="J366" i="2"/>
  <c r="J328" i="2" s="1"/>
  <c r="J327" i="2" s="1"/>
  <c r="J326" i="2" s="1"/>
  <c r="I328" i="2"/>
  <c r="K349" i="2"/>
  <c r="H327" i="2"/>
  <c r="J288" i="2"/>
  <c r="J271" i="2" s="1"/>
  <c r="J270" i="2" s="1"/>
  <c r="I240" i="2"/>
  <c r="L241" i="2"/>
  <c r="H969" i="2"/>
  <c r="H948" i="2" s="1"/>
  <c r="K125" i="2"/>
  <c r="I124" i="2"/>
  <c r="L125" i="2"/>
  <c r="L932" i="2"/>
  <c r="L853" i="2"/>
  <c r="I852" i="2"/>
  <c r="L795" i="2"/>
  <c r="L731" i="2"/>
  <c r="L627" i="2"/>
  <c r="L565" i="2"/>
  <c r="L554" i="2"/>
  <c r="I420" i="2"/>
  <c r="J403" i="2"/>
  <c r="J402" i="2" s="1"/>
  <c r="J401" i="2" s="1"/>
  <c r="I383" i="2"/>
  <c r="K393" i="2"/>
  <c r="I384" i="2"/>
  <c r="J306" i="2"/>
  <c r="J305" i="2" s="1"/>
  <c r="J304" i="2" s="1"/>
  <c r="J216" i="2"/>
  <c r="J167" i="2" s="1"/>
  <c r="J166" i="2" s="1"/>
  <c r="J184" i="2"/>
  <c r="K142" i="2"/>
  <c r="L142" i="2"/>
  <c r="K17" i="2"/>
  <c r="L17" i="2"/>
  <c r="L402" i="2"/>
  <c r="L971" i="2"/>
  <c r="K932" i="2"/>
  <c r="L889" i="2"/>
  <c r="I888" i="2"/>
  <c r="L862" i="2"/>
  <c r="K853" i="2"/>
  <c r="L831" i="2"/>
  <c r="L787" i="2"/>
  <c r="L723" i="2"/>
  <c r="I722" i="2"/>
  <c r="L676" i="2"/>
  <c r="L646" i="2"/>
  <c r="K627" i="2"/>
  <c r="L619" i="2"/>
  <c r="K565" i="2"/>
  <c r="L546" i="2"/>
  <c r="H507" i="2"/>
  <c r="H506" i="2" s="1"/>
  <c r="I448" i="2"/>
  <c r="J411" i="2"/>
  <c r="J375" i="2"/>
  <c r="J374" i="2" s="1"/>
  <c r="K306" i="2"/>
  <c r="I305" i="2"/>
  <c r="L306" i="2"/>
  <c r="K271" i="2"/>
  <c r="L271" i="2"/>
  <c r="J92" i="2"/>
  <c r="J83" i="2" s="1"/>
  <c r="H46" i="2"/>
  <c r="I46" i="2"/>
  <c r="L981" i="2"/>
  <c r="K981" i="2"/>
  <c r="I970" i="2"/>
  <c r="L940" i="2"/>
  <c r="L979" i="2"/>
  <c r="L961" i="2"/>
  <c r="I960" i="2"/>
  <c r="L843" i="2"/>
  <c r="L779" i="2"/>
  <c r="L704" i="2"/>
  <c r="I703" i="2"/>
  <c r="L668" i="2"/>
  <c r="I667" i="2"/>
  <c r="L611" i="2"/>
  <c r="L538" i="2"/>
  <c r="I537" i="2"/>
  <c r="L507" i="2"/>
  <c r="H493" i="2"/>
  <c r="H447" i="2" s="1"/>
  <c r="J471" i="2"/>
  <c r="L467" i="2"/>
  <c r="K465" i="2"/>
  <c r="L457" i="2"/>
  <c r="J437" i="2"/>
  <c r="J420" i="2" s="1"/>
  <c r="J419" i="2" s="1"/>
  <c r="K411" i="2"/>
  <c r="I270" i="2"/>
  <c r="K92" i="2"/>
  <c r="L92" i="2"/>
  <c r="H83" i="2"/>
  <c r="K83" i="2" s="1"/>
  <c r="J25" i="2"/>
  <c r="K167" i="2"/>
  <c r="I166" i="2"/>
  <c r="L167" i="2"/>
  <c r="I506" i="2"/>
  <c r="L986" i="2"/>
  <c r="L951" i="2"/>
  <c r="L879" i="2"/>
  <c r="L841" i="2"/>
  <c r="L807" i="2"/>
  <c r="L685" i="2"/>
  <c r="L603" i="2"/>
  <c r="K471" i="2"/>
  <c r="L411" i="2"/>
  <c r="H384" i="2"/>
  <c r="L374" i="2"/>
  <c r="J250" i="2"/>
  <c r="J241" i="2" s="1"/>
  <c r="J240" i="2" s="1"/>
  <c r="J142" i="2"/>
  <c r="J125" i="2" s="1"/>
  <c r="J124" i="2" s="1"/>
  <c r="K25" i="2"/>
  <c r="L25" i="2"/>
  <c r="J9" i="2"/>
  <c r="J8" i="2" s="1"/>
  <c r="J7" i="2" s="1"/>
  <c r="L421" i="2"/>
  <c r="L385" i="2"/>
  <c r="K266" i="2"/>
  <c r="L168" i="2"/>
  <c r="L126" i="2"/>
  <c r="K84" i="2"/>
  <c r="K71" i="2"/>
  <c r="K296" i="2"/>
  <c r="K258" i="2"/>
  <c r="L375" i="2"/>
  <c r="L475" i="2"/>
  <c r="L445" i="2"/>
  <c r="L192" i="2"/>
  <c r="L150" i="2"/>
  <c r="L100" i="2"/>
  <c r="L9" i="2"/>
  <c r="I8" i="2"/>
  <c r="L84" i="2"/>
  <c r="H45" i="2" l="1"/>
  <c r="H6" i="2" s="1"/>
  <c r="H5" i="2" s="1"/>
  <c r="H4" i="2" s="1"/>
  <c r="K493" i="2"/>
  <c r="K328" i="2"/>
  <c r="I327" i="2"/>
  <c r="L328" i="2"/>
  <c r="L969" i="2"/>
  <c r="K969" i="2"/>
  <c r="K563" i="2"/>
  <c r="I562" i="2"/>
  <c r="L563" i="2"/>
  <c r="L949" i="2"/>
  <c r="K949" i="2"/>
  <c r="L506" i="2"/>
  <c r="K506" i="2"/>
  <c r="I666" i="2"/>
  <c r="L667" i="2"/>
  <c r="K667" i="2"/>
  <c r="L83" i="2"/>
  <c r="K888" i="2"/>
  <c r="I887" i="2"/>
  <c r="L888" i="2"/>
  <c r="K124" i="2"/>
  <c r="L124" i="2"/>
  <c r="K166" i="2"/>
  <c r="L166" i="2"/>
  <c r="L703" i="2"/>
  <c r="K703" i="2"/>
  <c r="K970" i="2"/>
  <c r="L970" i="2"/>
  <c r="K448" i="2"/>
  <c r="I447" i="2"/>
  <c r="L448" i="2"/>
  <c r="K722" i="2"/>
  <c r="I721" i="2"/>
  <c r="I702" i="2" s="1"/>
  <c r="L722" i="2"/>
  <c r="K384" i="2"/>
  <c r="L384" i="2"/>
  <c r="K240" i="2"/>
  <c r="L240" i="2"/>
  <c r="L601" i="2"/>
  <c r="K601" i="2"/>
  <c r="L805" i="2"/>
  <c r="K805" i="2"/>
  <c r="L493" i="2"/>
  <c r="H562" i="2"/>
  <c r="K270" i="2"/>
  <c r="L270" i="2"/>
  <c r="K383" i="2"/>
  <c r="L383" i="2"/>
  <c r="J839" i="2"/>
  <c r="L537" i="2"/>
  <c r="K537" i="2"/>
  <c r="I536" i="2"/>
  <c r="L852" i="2"/>
  <c r="K852" i="2"/>
  <c r="I851" i="2"/>
  <c r="H326" i="2"/>
  <c r="J45" i="2"/>
  <c r="J6" i="2" s="1"/>
  <c r="J5" i="2" s="1"/>
  <c r="J4" i="2" s="1"/>
  <c r="J562" i="2"/>
  <c r="K8" i="2"/>
  <c r="I7" i="2"/>
  <c r="L8" i="2"/>
  <c r="L960" i="2"/>
  <c r="K960" i="2"/>
  <c r="I959" i="2"/>
  <c r="K46" i="2"/>
  <c r="I45" i="2"/>
  <c r="L46" i="2"/>
  <c r="K305" i="2"/>
  <c r="I304" i="2"/>
  <c r="L305" i="2"/>
  <c r="K420" i="2"/>
  <c r="I419" i="2"/>
  <c r="L420" i="2"/>
  <c r="I914" i="2"/>
  <c r="L915" i="2"/>
  <c r="K915" i="2"/>
  <c r="I876" i="2"/>
  <c r="K877" i="2"/>
  <c r="L877" i="2"/>
  <c r="L702" i="2" l="1"/>
  <c r="K702" i="2"/>
  <c r="L304" i="2"/>
  <c r="K304" i="2"/>
  <c r="K876" i="2"/>
  <c r="L876" i="2"/>
  <c r="K447" i="2"/>
  <c r="L447" i="2"/>
  <c r="L666" i="2"/>
  <c r="K666" i="2"/>
  <c r="K327" i="2"/>
  <c r="I326" i="2"/>
  <c r="L327" i="2"/>
  <c r="L959" i="2"/>
  <c r="K959" i="2"/>
  <c r="I948" i="2"/>
  <c r="K914" i="2"/>
  <c r="I913" i="2"/>
  <c r="L914" i="2"/>
  <c r="K45" i="2"/>
  <c r="L45" i="2"/>
  <c r="K851" i="2"/>
  <c r="L851" i="2"/>
  <c r="I839" i="2"/>
  <c r="L536" i="2"/>
  <c r="K536" i="2"/>
  <c r="K562" i="2"/>
  <c r="L562" i="2"/>
  <c r="I6" i="2"/>
  <c r="L7" i="2"/>
  <c r="K7" i="2"/>
  <c r="L887" i="2"/>
  <c r="K887" i="2"/>
  <c r="K419" i="2"/>
  <c r="L419" i="2"/>
  <c r="L721" i="2"/>
  <c r="K721" i="2"/>
  <c r="K6" i="2" l="1"/>
  <c r="I5" i="2"/>
  <c r="L6" i="2"/>
  <c r="L839" i="2"/>
  <c r="K839" i="2"/>
  <c r="K948" i="2"/>
  <c r="L948" i="2"/>
  <c r="K326" i="2"/>
  <c r="L326" i="2"/>
  <c r="K913" i="2"/>
  <c r="L913" i="2"/>
  <c r="I4" i="2" l="1"/>
  <c r="K5" i="2"/>
  <c r="L5" i="2"/>
  <c r="L4" i="2" l="1"/>
  <c r="K4" i="2"/>
</calcChain>
</file>

<file path=xl/sharedStrings.xml><?xml version="1.0" encoding="utf-8"?>
<sst xmlns="http://schemas.openxmlformats.org/spreadsheetml/2006/main" count="3420" uniqueCount="230">
  <si>
    <t>SUBVENTIONS,QUOTES-PARTS ET CONTRIB.,ALLOC, INDEMNISATIONS</t>
  </si>
  <si>
    <t>article</t>
  </si>
  <si>
    <t>DEPENSES DE SERVICES ET CHARGES DIVERSES</t>
  </si>
  <si>
    <t>DEPENSES DE PERSONNEL</t>
  </si>
  <si>
    <t>SECRETARIAT TECHNIQUE DE L'ACADEMIE DU CREOLE HAITIEN</t>
  </si>
  <si>
    <t>SECTION</t>
  </si>
  <si>
    <t>SERVICES INTERNES</t>
  </si>
  <si>
    <t>chap</t>
  </si>
  <si>
    <t xml:space="preserve">ACADEMIE DU CREOLE HAITIEN </t>
  </si>
  <si>
    <t>MIN</t>
  </si>
  <si>
    <t>RECTORAT DE L UNIVERSITE D ETAT D HAITI</t>
  </si>
  <si>
    <t>UNIVERSITE D'ETAT D'HAITI</t>
  </si>
  <si>
    <t>AUTRES DEPENSES PUBLIQUES</t>
  </si>
  <si>
    <t>IMMOBILISATION INCORPORELLE</t>
  </si>
  <si>
    <t>IMMOBILISATION CORPORELLE</t>
  </si>
  <si>
    <t>ACHATS DE BIENS DE CONSOMMATION ET PETITS MATERIELS</t>
  </si>
  <si>
    <t>OFFICE DE PROTECTION DU CITOYEN</t>
  </si>
  <si>
    <t>CONSEIL ELECTORAL</t>
  </si>
  <si>
    <t>CONSEIL DE LA COUR</t>
  </si>
  <si>
    <t>COUR SUPERIEURE DES COMPTES ET DU CONTENTIEUX</t>
  </si>
  <si>
    <t>ORGANISMES INDEPENDANTS</t>
  </si>
  <si>
    <t>POUVOIR</t>
  </si>
  <si>
    <t>TRIBUNAUX</t>
  </si>
  <si>
    <t xml:space="preserve">COUR D'APPEL </t>
  </si>
  <si>
    <t>COUR DE CASSATION</t>
  </si>
  <si>
    <t>ADMINISTRATION GENERALE</t>
  </si>
  <si>
    <t>CONSEIL SUPERIEUR DU POUVOIR JUDICIAIRE</t>
  </si>
  <si>
    <t>POUVOIR JUDICIAIRE</t>
  </si>
  <si>
    <t>SECRETARIAT GENERAL</t>
  </si>
  <si>
    <t>QUESTURE DE LA CHAMBRE DES DEPUTES</t>
  </si>
  <si>
    <t>CHAMBRE DES DEPUTES</t>
  </si>
  <si>
    <t>ASSEMBLEE DES SENATEURS</t>
  </si>
  <si>
    <t>SENAT DE LA REPUBLIQUE</t>
  </si>
  <si>
    <t>POUVOIR LEGISLATIF</t>
  </si>
  <si>
    <t>SUBVENTION PRODUITS PRETOLIERS</t>
  </si>
  <si>
    <t>SUBVENTION A l'EDH</t>
  </si>
  <si>
    <t>DOTATIONS SPECIALES SUBVENTION AU SECTEUR DE L'ENERGIE</t>
  </si>
  <si>
    <t>AMORTISSEMENT DE LA DETTE</t>
  </si>
  <si>
    <t>AUTRES DETTES EXTERNES</t>
  </si>
  <si>
    <t>DETTE BILATERALE</t>
  </si>
  <si>
    <t>DETTE MULTILATERALE</t>
  </si>
  <si>
    <t>DETTE EXTERNE</t>
  </si>
  <si>
    <t>AUTRES CREANCIERS INTERNES</t>
  </si>
  <si>
    <t>AUTRES INSTITUTIONS FINANCIERES</t>
  </si>
  <si>
    <t>INSTITUTIONS FINANCIERES CREATRICES DE MONNAIE</t>
  </si>
  <si>
    <t>DETTE INTERNE</t>
  </si>
  <si>
    <t>DETTE PUBLIQUE</t>
  </si>
  <si>
    <t>AUTRES INTERVENTIONS PUBLIQUES</t>
  </si>
  <si>
    <t>AUTRES INSTITUTIONS</t>
  </si>
  <si>
    <t>SUBVENTION AUX FONDS DE PENSION</t>
  </si>
  <si>
    <t>INTERVENTIONS PUBLIQUES</t>
  </si>
  <si>
    <t>AUTRES ADMINISTRATIONS</t>
  </si>
  <si>
    <t>SECTEUR</t>
  </si>
  <si>
    <t xml:space="preserve"> RADIO NATIONALE D'HAITI</t>
  </si>
  <si>
    <t>TELEVISION NATIONALE D HAITI</t>
  </si>
  <si>
    <t>DIRECTION GENERALE DES SERVICES INTERNES</t>
  </si>
  <si>
    <t>BUREAU DU MINISTRE</t>
  </si>
  <si>
    <t>MINISTERE DE LA COMMUNICATION</t>
  </si>
  <si>
    <t>BUREAU HAITIEN DU DROIT D AUTEUR</t>
  </si>
  <si>
    <t>DIRECTION NATIONALE DU LIVRE</t>
  </si>
  <si>
    <t>ACTIVITES CULTURELLES</t>
  </si>
  <si>
    <t>ARCHIVES NATIONALES</t>
  </si>
  <si>
    <t>BIBLIOTHEQUE NATIONALE</t>
  </si>
  <si>
    <t>BUREAU D ETHNOLOGIE</t>
  </si>
  <si>
    <t>MUSEE DU PANTHEON NATIONAL</t>
  </si>
  <si>
    <t>THEATRE NATIONAL</t>
  </si>
  <si>
    <t>INSTITUT DE SAUVEGARDE DU PATRIMOINE NATIONAL</t>
  </si>
  <si>
    <t>ECOLE NATIONALE DES ARTS</t>
  </si>
  <si>
    <t>MINISTERE DE LA CULTURE</t>
  </si>
  <si>
    <t>MINISTERE DES CULTES</t>
  </si>
  <si>
    <t>SECTEUR CULTUREL</t>
  </si>
  <si>
    <t>MINISTERE DE LA JEUNESSE DES SPORTS ET DE L ACTION CIVIQUE</t>
  </si>
  <si>
    <t>DIRECTION GENERALE</t>
  </si>
  <si>
    <t>MINISTERE A LA CONDITION FEMININE</t>
  </si>
  <si>
    <t>SUBVENTION AUX ORGANISMES PRIVES ET PUBLICS</t>
  </si>
  <si>
    <t>MINISTERE DE LA SANTE PUBLIQUE ET DE LA POPULATION</t>
  </si>
  <si>
    <t>BUREAU DU SECRETAIRE D'ETAT AUX HANDICAPES</t>
  </si>
  <si>
    <t>OFFICE NATIONAL DE LA MIGRATION</t>
  </si>
  <si>
    <t>E.P.P.L.S</t>
  </si>
  <si>
    <t>INSTITUT DU BIEN ETRE SOCIAL ET DE RECHERCHES</t>
  </si>
  <si>
    <t>MINISTERE DES AFFAIRES SOCIALES</t>
  </si>
  <si>
    <t>OFFICE NATIONAL DE PARTENARIAT</t>
  </si>
  <si>
    <t>INSTITUT NATIONAL DE FORMATION PROFESSIONNELLE</t>
  </si>
  <si>
    <t>COMMISSION NLE DE COOPERATION AVEC L'UNESCO</t>
  </si>
  <si>
    <t>MINISTERE DE L'EDUCATION NATIONALE ET DE L A FORM. PROFESS.</t>
  </si>
  <si>
    <t>SECTEUR SOCIAL</t>
  </si>
  <si>
    <t>FORCES ARMEES D'HAITI</t>
  </si>
  <si>
    <t>MINISTERE DE LA DEFENSE</t>
  </si>
  <si>
    <t>DIRECTION GENERALE DE LA PROTECTION CIVILE</t>
  </si>
  <si>
    <t>SMCRS</t>
  </si>
  <si>
    <t>ORGANISME DE SURVEILLANCE MORNE HOPITAL</t>
  </si>
  <si>
    <t>MINISTERE DE L'INTERIEUR &amp; DES COLLECTIVITÉS TERRITORIALES</t>
  </si>
  <si>
    <t>BUREAU DE GESTION DES MILITAIRES DEMOBILISES</t>
  </si>
  <si>
    <t>CEFOPAFOP</t>
  </si>
  <si>
    <t>SERVICES EXTERNES</t>
  </si>
  <si>
    <t>APPUI A LA FORMATION</t>
  </si>
  <si>
    <t>BUREAU DE COORD. ET DE SUIVI DES ACCORDS CARICOM/OMC/ZLEA</t>
  </si>
  <si>
    <t>CONSEIL SUPERIEUR DE LA POLICE NATIONALE</t>
  </si>
  <si>
    <t>COMMISSION NATIONALE DE PASSATION DE MARCHES</t>
  </si>
  <si>
    <t>BUREAU DE L'ORDONNATEUR NATIONAL</t>
  </si>
  <si>
    <t>COMMISSION NATIONALE DE LUTTE CONTRE LA DROGUE</t>
  </si>
  <si>
    <t>CONSEIL DE MODERNISATION DES ENTREPRISES PUBLIQUES</t>
  </si>
  <si>
    <t>DOTATION POUR COMPTE SPECIAL DU PREMIER MINISTRE</t>
  </si>
  <si>
    <t>BUREAU DU PREMIER MINISTRE</t>
  </si>
  <si>
    <t>DOTATION POUR COMPTE SPECIAL DU PRESIDENT</t>
  </si>
  <si>
    <t>SERVICE DE SECURITE DU PALAIS NATIONAL</t>
  </si>
  <si>
    <t xml:space="preserve"> ADMINISTRATION GENERALE DU PALAIS NATIONAL</t>
  </si>
  <si>
    <t>BUREAU DU PRESIDENT</t>
  </si>
  <si>
    <t>LA PRESIDENCE</t>
  </si>
  <si>
    <t>MINISTERE DES AFFAIRES ETRANGERES</t>
  </si>
  <si>
    <t>MINISTERE DES HAITIENS VIVANT A L'ETRANGER</t>
  </si>
  <si>
    <t>POLICE NATIONALE D'HAITI</t>
  </si>
  <si>
    <t>COMMISSION NATIONALE D'ASSISTANCE LEGALE</t>
  </si>
  <si>
    <t>ECOLE DE LA MAGISTRATURE</t>
  </si>
  <si>
    <t>BUREAU DU SECRETAIRE D'ETAT A LA JUSTICE</t>
  </si>
  <si>
    <t>OFFICE NATIONAL D'IDENTIFICATION</t>
  </si>
  <si>
    <t>BUREAU DU SECRETAIRE D'ETAT A LA SECURITE PUBLIQUE</t>
  </si>
  <si>
    <t>UNITE CENTRALE DE RENSEIGNEMENTS FINANCIERS</t>
  </si>
  <si>
    <t>MINISTERE DE LA JUSTICE</t>
  </si>
  <si>
    <t>SECTEUR POLITIQUE</t>
  </si>
  <si>
    <t>ECOLE HOTELIERE</t>
  </si>
  <si>
    <t>MINISTERE DU TOURISME</t>
  </si>
  <si>
    <t xml:space="preserve">SERVICE NATIONAL DE GESTION DES RESIDUS SOLIDES </t>
  </si>
  <si>
    <t>AGENCE NATIONALE DES AIRES PROTEGEES</t>
  </si>
  <si>
    <t>MINISTERE DE L'ENVIRONNEMENT</t>
  </si>
  <si>
    <t>CENTRE DE FACILITATION DES INVEST(CFI)</t>
  </si>
  <si>
    <t>DIRECTION GENERALE DES ZONES FRANCHES</t>
  </si>
  <si>
    <t>OFFICE DES POSTES</t>
  </si>
  <si>
    <t>MINISTERE DU COMMERCE ET DE L'INDUSTRIE</t>
  </si>
  <si>
    <t>AGENCE NATIONALE DE REGULATION DU SECTEUR ENERGETIQUE</t>
  </si>
  <si>
    <t>DIRECTION NATIONALE DE L'EAU POTABLE ET DE L'ASSAINISSEMENT</t>
  </si>
  <si>
    <t>CENTRE NATIONAL DES EQUIPEMENTS</t>
  </si>
  <si>
    <t>FONDS D'ENTRETIEN ROUTIER</t>
  </si>
  <si>
    <t>BUREAU DES MINES ET DE L'ENERGIE</t>
  </si>
  <si>
    <t>CONSEIL NATIONAL DES TELECOMMUNICATIONS</t>
  </si>
  <si>
    <t>SERVICES MARITIME ET DE NAVIGATION</t>
  </si>
  <si>
    <t>OFFICE NATIONAL DU CADASTRE</t>
  </si>
  <si>
    <t>LABOR. NATIONAL DU BATIMENT ET DES TRAV. PUBL.</t>
  </si>
  <si>
    <t>MINISTERE DES TRAVAUX PUBLICS, TRANSPORTS ET COMMUNICATIONS</t>
  </si>
  <si>
    <t>INSTITUT NATIONAL DU CAFE D'HAITI (INCAH)</t>
  </si>
  <si>
    <t>ORGANISME DE DEVELOPPEMENT DU NORD (ODN)</t>
  </si>
  <si>
    <t>INSTITUT NATIONAL DE REFORME AGRAIRE</t>
  </si>
  <si>
    <t>ORGANISME DE LA VALLEE DE L'ARTIBONITE</t>
  </si>
  <si>
    <t>MINIS. DE L'AGRICULTURE, RESSOURCES NATURELLES/DEVELOP/RURAL</t>
  </si>
  <si>
    <t>INSPECTION GENERALE DES FINANCES</t>
  </si>
  <si>
    <t>ADMINISTRATION GENERALE DES DOUANES</t>
  </si>
  <si>
    <t>DIRECTION GENERALE DES IMPOTS</t>
  </si>
  <si>
    <t>DIRECTION GENERALE DU BUDGET</t>
  </si>
  <si>
    <t>INSTITUT HAITIEN DE STATISTIQUE ET D'INFORMATIQUE</t>
  </si>
  <si>
    <t>SUBVENTIONS D'EXPLOITATION AUX COMPTES SPÉCIAUX DU TRÉSOR ET BUDGETS ANNEXES</t>
  </si>
  <si>
    <t>BUREAU DU SECRETAIRE D'ETAT AUX FINANCES</t>
  </si>
  <si>
    <t>ECOLE NATIONALE D'ADMINISTRATION FINANCIERE</t>
  </si>
  <si>
    <t>UNITE DE LUTTE CONTRE LA CORRUPTION</t>
  </si>
  <si>
    <t>FAES</t>
  </si>
  <si>
    <t>MINISTERE DE L'ECONOMIE ET DES FINANCES</t>
  </si>
  <si>
    <t>CENTRE NTL DE L'INFORM. GEO SPAT.</t>
  </si>
  <si>
    <t>CONSEIL NATIONAL DES COOPERATIVES (CNC)</t>
  </si>
  <si>
    <t>CENTRE DE TECHNI. DE PLANIF. ET D'ECONOMIE APPLIQUEE.(CTPEA)</t>
  </si>
  <si>
    <t>MINISTERE DE LA PLANIFICATION ET DE LA COOPERATION EXTERNE</t>
  </si>
  <si>
    <t>1111</t>
  </si>
  <si>
    <t>SECTEUR ECONOMIQUE</t>
  </si>
  <si>
    <t>POUVOIR EXECUTIF</t>
  </si>
  <si>
    <t>TOTAL</t>
  </si>
  <si>
    <t>Taux d'exécution</t>
  </si>
  <si>
    <t>Solde</t>
  </si>
  <si>
    <t xml:space="preserve">Dépenses exécutées 
au 30 septembre
</t>
  </si>
  <si>
    <t>Crédits initial
2021-2022</t>
  </si>
  <si>
    <t>Crédits 
 2019-2020
(A)</t>
  </si>
  <si>
    <t>Projection initiale 2017-2018</t>
  </si>
  <si>
    <t>INSTITUTION</t>
  </si>
  <si>
    <t>CODE</t>
  </si>
  <si>
    <t>nouveau code</t>
  </si>
  <si>
    <t>SECT-TITRE</t>
  </si>
  <si>
    <t>TITRE</t>
  </si>
  <si>
    <t>ACADEMIE DE LA CULTURE</t>
  </si>
  <si>
    <t>3211-COUR SUPERIEURE DE LA MAGISTRATURE</t>
  </si>
  <si>
    <t>1413-MIN. DE LA COMMUNICATION</t>
  </si>
  <si>
    <t>1412-MIN. DE LA CULTURE</t>
  </si>
  <si>
    <t>1411-MIN. DES CULTES</t>
  </si>
  <si>
    <t>1315-MIN. DE LA JEUNESSE, DES SPORTS ET DE L'ACTION CIVIQUE</t>
  </si>
  <si>
    <t>1314-MIN. A LA COND. FEM. AUX DROITS DE LA FEMME</t>
  </si>
  <si>
    <t>1313-MIN. DE LA SANTE PUBLIQ. ET DE LA POPULATION</t>
  </si>
  <si>
    <t>1312-MIN. DES AFFAIRES SOCIALES</t>
  </si>
  <si>
    <t>BUREAU DE L'ALPHABETISATION</t>
  </si>
  <si>
    <t>1311-MIN. DE L'EDUCATION NATION. JEUNES./SPORTS</t>
  </si>
  <si>
    <t>1217-MIN. DE LA DEFENSE</t>
  </si>
  <si>
    <t>DGPC</t>
  </si>
  <si>
    <t>1216-MIN. DE L'INTERIEUR</t>
  </si>
  <si>
    <t>CENTRE DE FORMATION ET DE PERFECTIONNEMENT DES AGENTS  DE LA FONCTION PUBLIQUE</t>
  </si>
  <si>
    <t>1215-BUREAU DU PREMIER MINISTRE</t>
  </si>
  <si>
    <t>1214-LA PRESIDENCE</t>
  </si>
  <si>
    <t>1213-MIN. DES AFFAIRES ÉTRANGERES</t>
  </si>
  <si>
    <t>1212-MIN. DES HAITIENS VIVANT A L'ETRANGER</t>
  </si>
  <si>
    <t>COMMISSION NATIONALE D'ASSITANCE LEGALE</t>
  </si>
  <si>
    <t>1211-MIN. DE LA JUSTICE</t>
  </si>
  <si>
    <t>1117-MIN. DU TOURISME</t>
  </si>
  <si>
    <t>1116-MIN. DE L'ENVIRONNEMENT</t>
  </si>
  <si>
    <t>1115-MIN. DU COMMERCE ET DE L'INDUSTRIE</t>
  </si>
  <si>
    <t>1114-MIN. DES TRAV. PUB. TRANSP. &amp; COMM.</t>
  </si>
  <si>
    <t>ORGANISME DE DEVELOPPEMENT DU NORD</t>
  </si>
  <si>
    <t>1113-MIN. DE L'AGR. DES RES. NAT.&amp; DU DEV. RUR.</t>
  </si>
  <si>
    <t>FONDS D'ASSISTANCE ECONOMIQUE ET SOCIALE</t>
  </si>
  <si>
    <t>1112-MIN. DE L'ÉCONOMIE ET DES FINANCES</t>
  </si>
  <si>
    <t>1111-MIN. DE LA PLAN. ET DE LA COOP. EXT.</t>
  </si>
  <si>
    <t>INVESTISSEMENT</t>
  </si>
  <si>
    <t>FONCTIONNEMENT
HORS SALAIRE</t>
  </si>
  <si>
    <t>Ancien_code</t>
  </si>
  <si>
    <t>Nveau_code</t>
  </si>
  <si>
    <t xml:space="preserve">Niveau d'utilisation des Crédits </t>
  </si>
  <si>
    <t>SOLDE SUR LES CREDITS ANNUELS</t>
  </si>
  <si>
    <t>TOTAL DEPENSES</t>
  </si>
  <si>
    <t>SUBTOTAL2</t>
  </si>
  <si>
    <t>INVESTISSEMENT
TRESOR PUBLIC</t>
  </si>
  <si>
    <t>FONCTIONNEMENT</t>
  </si>
  <si>
    <t>SUBTOTAL1</t>
  </si>
  <si>
    <t>DEPENSES COURANTES</t>
  </si>
  <si>
    <t>CREDITS 
2021-2022</t>
  </si>
  <si>
    <t xml:space="preserve"> </t>
  </si>
  <si>
    <t>N.B.: Le taux de croissance est calculé en glissement annuel.</t>
  </si>
  <si>
    <t>Source. DGB</t>
  </si>
  <si>
    <t>Taux de croissance (en pourcentage)</t>
  </si>
  <si>
    <t xml:space="preserve">Taux d'execution </t>
  </si>
  <si>
    <t>Total</t>
  </si>
  <si>
    <t>Ministère des Affaires sociales et du Travail</t>
  </si>
  <si>
    <t xml:space="preserve">Ministère de la Santé publique et de la population </t>
  </si>
  <si>
    <t>Ministère de l'Education nationale et de la formation professionnelle</t>
  </si>
  <si>
    <t>Ministère de l'agriculture, des ressources naturelles, et du développement rural</t>
  </si>
  <si>
    <t>BUDGET
INITIAL
2021-2022</t>
  </si>
  <si>
    <t>REALISATION
2020-2021</t>
  </si>
  <si>
    <t>BUDGET 
RECTIFICATIF
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</si>
</sst>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##&quot;-&quot;#&quot;-&quot;##&quot;-&quot;"/>
    <numFmt numFmtId="165" formatCode="_(* #,##0_);_(* \(#,##0\);_(* &quot;-&quot;??_);_(@_)"/>
    <numFmt numFmtId="166" formatCode="0.0%"/>
    <numFmt numFmtId="167" formatCode="0_);\(0\)"/>
    <numFmt numFmtId="168" formatCode="#&quot;-&quot;#"/>
    <numFmt numFmtId="169" formatCode="##&quot;-&quot;#&quot;-&quot;##&quot;-&quot;#"/>
    <numFmt numFmtId="170" formatCode="_-* #,##0\ _€_-;\-* #,##0\ _€_-;_-* &quot;-&quot;??\ _€_-;_-@_-"/>
    <numFmt numFmtId="171" formatCode="_ * #,##0_)\ _$_ ;_ * \(#,##0\)\ _$_ ;_ * &quot;-&quot;??_)\ _$_ ;_ @_ "/>
    <numFmt numFmtId="172" formatCode="_-* #,##0.00\ _€_-;\-* #,##0.00\ _€_-;_-* &quot;-&quot;??\ _€_-;_-@_-"/>
    <numFmt numFmtId="173" formatCode="_ * #,##0.00_)\ _$_ ;_ * \(#,##0.00\)\ _$_ ;_ * &quot;-&quot;??_)\ _$_ ;_ @_ "/>
    <numFmt numFmtId="174" formatCode="_ * #,##0.0_)\ _$_ ;_ * \(#,##0.0\)\ _$_ ;_ * &quot;-&quot;??_)\ _$_ ;_ @_ "/>
    <numFmt numFmtId="17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name val="Calisto MT"/>
      <family val="1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name val="Calibri Light"/>
      <family val="2"/>
      <scheme val="major"/>
    </font>
    <font>
      <sz val="10"/>
      <name val="Times New Roman"/>
      <family val="1"/>
    </font>
    <font>
      <sz val="10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/>
    <xf numFmtId="173" fontId="2" fillId="0" borderId="0" applyFont="0" applyFill="0" applyBorder="0" applyAlignment="0" applyProtection="0"/>
    <xf numFmtId="0" fontId="29" fillId="0" borderId="0"/>
    <xf numFmtId="0" fontId="2" fillId="0" borderId="0"/>
    <xf numFmtId="43" fontId="29" fillId="0" borderId="0" applyFont="0" applyFill="0" applyBorder="0" applyAlignment="0" applyProtection="0"/>
  </cellStyleXfs>
  <cellXfs count="237">
    <xf numFmtId="0" fontId="0" fillId="0" borderId="0" xfId="0"/>
    <xf numFmtId="164" fontId="2" fillId="2" borderId="0" xfId="3" applyNumberFormat="1" applyFont="1" applyFill="1" applyAlignment="1">
      <alignment horizontal="right" vertical="top"/>
    </xf>
    <xf numFmtId="0" fontId="0" fillId="0" borderId="0" xfId="0" applyAlignment="1">
      <alignment vertical="center"/>
    </xf>
    <xf numFmtId="165" fontId="1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2" fillId="2" borderId="0" xfId="3" applyNumberFormat="1" applyFont="1" applyFill="1" applyAlignment="1">
      <alignment horizontal="right" vertical="center"/>
    </xf>
    <xf numFmtId="3" fontId="2" fillId="0" borderId="0" xfId="3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7" fontId="2" fillId="0" borderId="0" xfId="3" applyNumberFormat="1" applyFont="1" applyAlignment="1">
      <alignment horizontal="left" vertical="center" wrapText="1"/>
    </xf>
    <xf numFmtId="167" fontId="2" fillId="0" borderId="0" xfId="3" applyNumberFormat="1" applyFont="1" applyAlignment="1">
      <alignment horizontal="right" vertical="center"/>
    </xf>
    <xf numFmtId="164" fontId="2" fillId="0" borderId="0" xfId="4" applyNumberFormat="1" applyFont="1" applyAlignment="1">
      <alignment vertical="center"/>
    </xf>
    <xf numFmtId="0" fontId="2" fillId="0" borderId="0" xfId="4" applyFont="1" applyAlignment="1">
      <alignment vertical="center"/>
    </xf>
    <xf numFmtId="3" fontId="4" fillId="2" borderId="1" xfId="3" applyNumberFormat="1" applyFont="1" applyFill="1" applyBorder="1" applyAlignment="1">
      <alignment vertical="center"/>
    </xf>
    <xf numFmtId="166" fontId="4" fillId="2" borderId="1" xfId="2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 wrapText="1"/>
    </xf>
    <xf numFmtId="164" fontId="4" fillId="2" borderId="0" xfId="3" applyNumberFormat="1" applyFont="1" applyFill="1" applyAlignment="1">
      <alignment horizontal="right" vertical="center"/>
    </xf>
    <xf numFmtId="0" fontId="4" fillId="2" borderId="1" xfId="4" applyFont="1" applyFill="1" applyBorder="1" applyAlignment="1">
      <alignment vertical="center"/>
    </xf>
    <xf numFmtId="0" fontId="2" fillId="3" borderId="0" xfId="5" applyFill="1" applyAlignment="1">
      <alignment vertical="center"/>
    </xf>
    <xf numFmtId="166" fontId="4" fillId="3" borderId="0" xfId="2" applyNumberFormat="1" applyFont="1" applyFill="1" applyAlignment="1">
      <alignment vertical="center"/>
    </xf>
    <xf numFmtId="165" fontId="5" fillId="3" borderId="0" xfId="1" applyNumberFormat="1" applyFont="1" applyFill="1" applyAlignment="1">
      <alignment vertical="center"/>
    </xf>
    <xf numFmtId="1" fontId="4" fillId="3" borderId="0" xfId="3" applyNumberFormat="1" applyFont="1" applyFill="1" applyBorder="1" applyAlignment="1">
      <alignment horizontal="left" vertical="center"/>
    </xf>
    <xf numFmtId="168" fontId="4" fillId="3" borderId="0" xfId="3" applyNumberFormat="1" applyFont="1" applyFill="1" applyAlignment="1">
      <alignment horizontal="right" vertical="center"/>
    </xf>
    <xf numFmtId="0" fontId="4" fillId="3" borderId="0" xfId="4" applyFont="1" applyFill="1" applyAlignment="1">
      <alignment vertical="center"/>
    </xf>
    <xf numFmtId="3" fontId="4" fillId="4" borderId="1" xfId="3" applyNumberFormat="1" applyFont="1" applyFill="1" applyBorder="1" applyAlignment="1">
      <alignment vertical="center"/>
    </xf>
    <xf numFmtId="166" fontId="4" fillId="4" borderId="1" xfId="2" applyNumberFormat="1" applyFont="1" applyFill="1" applyBorder="1" applyAlignment="1">
      <alignment vertical="center"/>
    </xf>
    <xf numFmtId="165" fontId="5" fillId="4" borderId="1" xfId="1" applyNumberFormat="1" applyFont="1" applyFill="1" applyBorder="1" applyAlignment="1">
      <alignment vertical="center"/>
    </xf>
    <xf numFmtId="1" fontId="4" fillId="4" borderId="1" xfId="3" applyNumberFormat="1" applyFont="1" applyFill="1" applyBorder="1" applyAlignment="1">
      <alignment horizontal="left" vertical="center" wrapText="1"/>
    </xf>
    <xf numFmtId="0" fontId="4" fillId="4" borderId="0" xfId="3" applyNumberFormat="1" applyFont="1" applyFill="1" applyAlignment="1">
      <alignment horizontal="right" vertical="center"/>
    </xf>
    <xf numFmtId="0" fontId="4" fillId="4" borderId="0" xfId="4" applyFont="1" applyFill="1" applyAlignment="1">
      <alignment vertical="center"/>
    </xf>
    <xf numFmtId="169" fontId="0" fillId="0" borderId="0" xfId="0" applyNumberFormat="1" applyAlignment="1">
      <alignment horizontal="right" vertical="center"/>
    </xf>
    <xf numFmtId="3" fontId="6" fillId="2" borderId="1" xfId="3" applyNumberFormat="1" applyFont="1" applyFill="1" applyBorder="1" applyAlignment="1">
      <alignment vertical="center"/>
    </xf>
    <xf numFmtId="166" fontId="6" fillId="2" borderId="1" xfId="2" applyNumberFormat="1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vertical="center"/>
    </xf>
    <xf numFmtId="0" fontId="6" fillId="2" borderId="1" xfId="3" applyNumberFormat="1" applyFont="1" applyFill="1" applyBorder="1" applyAlignment="1">
      <alignment horizontal="left" vertical="center" wrapText="1"/>
    </xf>
    <xf numFmtId="167" fontId="6" fillId="2" borderId="1" xfId="3" applyNumberFormat="1" applyFont="1" applyFill="1" applyBorder="1" applyAlignment="1">
      <alignment horizontal="right" vertical="center"/>
    </xf>
    <xf numFmtId="0" fontId="6" fillId="2" borderId="1" xfId="4" applyFont="1" applyFill="1" applyBorder="1" applyAlignment="1">
      <alignment vertical="center"/>
    </xf>
    <xf numFmtId="3" fontId="2" fillId="5" borderId="0" xfId="3" applyNumberFormat="1" applyFont="1" applyFill="1" applyAlignment="1">
      <alignment vertical="center"/>
    </xf>
    <xf numFmtId="167" fontId="2" fillId="5" borderId="0" xfId="3" applyNumberFormat="1" applyFont="1" applyFill="1" applyAlignment="1">
      <alignment horizontal="right" vertical="center"/>
    </xf>
    <xf numFmtId="3" fontId="6" fillId="0" borderId="1" xfId="3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5" fontId="7" fillId="0" borderId="1" xfId="1" applyNumberFormat="1" applyFont="1" applyBorder="1" applyAlignment="1">
      <alignment vertical="center"/>
    </xf>
    <xf numFmtId="0" fontId="6" fillId="0" borderId="1" xfId="3" applyNumberFormat="1" applyFont="1" applyFill="1" applyBorder="1" applyAlignment="1">
      <alignment horizontal="left" vertical="center" wrapText="1"/>
    </xf>
    <xf numFmtId="167" fontId="6" fillId="0" borderId="1" xfId="3" applyNumberFormat="1" applyFont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0" fillId="6" borderId="0" xfId="0" applyFont="1" applyFill="1" applyAlignment="1">
      <alignment vertical="center"/>
    </xf>
    <xf numFmtId="3" fontId="2" fillId="6" borderId="0" xfId="3" applyNumberFormat="1" applyFont="1" applyFill="1" applyAlignment="1">
      <alignment vertical="center"/>
    </xf>
    <xf numFmtId="167" fontId="2" fillId="6" borderId="0" xfId="3" applyNumberFormat="1" applyFont="1" applyFill="1" applyAlignment="1">
      <alignment horizontal="right" vertical="center"/>
    </xf>
    <xf numFmtId="0" fontId="2" fillId="6" borderId="0" xfId="4" applyFont="1" applyFill="1" applyAlignment="1">
      <alignment vertical="center"/>
    </xf>
    <xf numFmtId="0" fontId="8" fillId="2" borderId="1" xfId="4" applyFont="1" applyFill="1" applyBorder="1" applyAlignment="1">
      <alignment vertical="center"/>
    </xf>
    <xf numFmtId="0" fontId="8" fillId="4" borderId="0" xfId="4" applyFont="1" applyFill="1" applyAlignment="1">
      <alignment vertical="center"/>
    </xf>
    <xf numFmtId="0" fontId="2" fillId="0" borderId="0" xfId="6" applyFont="1" applyAlignment="1">
      <alignment vertical="center"/>
    </xf>
    <xf numFmtId="166" fontId="4" fillId="0" borderId="2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6" fontId="4" fillId="0" borderId="3" xfId="2" applyNumberFormat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3" fontId="2" fillId="0" borderId="0" xfId="3" applyNumberFormat="1" applyFont="1" applyBorder="1" applyAlignment="1">
      <alignment vertical="center"/>
    </xf>
    <xf numFmtId="3" fontId="2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" fontId="4" fillId="4" borderId="1" xfId="3" applyNumberFormat="1" applyFont="1" applyFill="1" applyBorder="1" applyAlignment="1">
      <alignment horizontal="left" vertical="center"/>
    </xf>
    <xf numFmtId="3" fontId="9" fillId="4" borderId="1" xfId="3" applyNumberFormat="1" applyFont="1" applyFill="1" applyBorder="1" applyAlignment="1">
      <alignment vertical="center"/>
    </xf>
    <xf numFmtId="166" fontId="9" fillId="4" borderId="1" xfId="2" applyNumberFormat="1" applyFont="1" applyFill="1" applyBorder="1" applyAlignment="1">
      <alignment vertical="center"/>
    </xf>
    <xf numFmtId="1" fontId="4" fillId="2" borderId="1" xfId="3" applyNumberFormat="1" applyFont="1" applyFill="1" applyBorder="1" applyAlignment="1">
      <alignment horizontal="left" vertical="center"/>
    </xf>
    <xf numFmtId="0" fontId="10" fillId="0" borderId="0" xfId="4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1" xfId="3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3" fontId="1" fillId="0" borderId="0" xfId="1" applyFont="1" applyAlignment="1">
      <alignment vertical="center"/>
    </xf>
    <xf numFmtId="3" fontId="4" fillId="2" borderId="0" xfId="3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165" fontId="5" fillId="2" borderId="0" xfId="1" applyNumberFormat="1" applyFont="1" applyFill="1" applyAlignment="1">
      <alignment vertical="center"/>
    </xf>
    <xf numFmtId="1" fontId="4" fillId="2" borderId="0" xfId="3" applyNumberFormat="1" applyFont="1" applyFill="1" applyBorder="1" applyAlignment="1">
      <alignment horizontal="left" vertical="center" wrapText="1"/>
    </xf>
    <xf numFmtId="3" fontId="4" fillId="4" borderId="0" xfId="3" applyNumberFormat="1" applyFont="1" applyFill="1" applyAlignment="1">
      <alignment vertical="center"/>
    </xf>
    <xf numFmtId="166" fontId="4" fillId="4" borderId="0" xfId="2" applyNumberFormat="1" applyFont="1" applyFill="1" applyAlignment="1">
      <alignment vertical="center"/>
    </xf>
    <xf numFmtId="165" fontId="5" fillId="4" borderId="0" xfId="1" applyNumberFormat="1" applyFont="1" applyFill="1" applyAlignment="1">
      <alignment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7" fontId="4" fillId="4" borderId="0" xfId="3" applyNumberFormat="1" applyFont="1" applyFill="1" applyAlignment="1">
      <alignment horizontal="right" vertical="center"/>
    </xf>
    <xf numFmtId="3" fontId="6" fillId="0" borderId="4" xfId="3" applyNumberFormat="1" applyFont="1" applyBorder="1" applyAlignment="1">
      <alignment vertical="center"/>
    </xf>
    <xf numFmtId="166" fontId="6" fillId="0" borderId="4" xfId="2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0" fontId="6" fillId="0" borderId="4" xfId="3" applyNumberFormat="1" applyFont="1" applyFill="1" applyBorder="1" applyAlignment="1">
      <alignment horizontal="left" vertical="center" wrapText="1"/>
    </xf>
    <xf numFmtId="167" fontId="6" fillId="0" borderId="4" xfId="3" applyNumberFormat="1" applyFont="1" applyBorder="1" applyAlignment="1">
      <alignment horizontal="right" vertical="center"/>
    </xf>
    <xf numFmtId="3" fontId="6" fillId="2" borderId="4" xfId="3" applyNumberFormat="1" applyFont="1" applyFill="1" applyBorder="1" applyAlignment="1">
      <alignment vertical="center"/>
    </xf>
    <xf numFmtId="166" fontId="6" fillId="2" borderId="4" xfId="2" applyNumberFormat="1" applyFont="1" applyFill="1" applyBorder="1" applyAlignment="1">
      <alignment vertical="center"/>
    </xf>
    <xf numFmtId="165" fontId="7" fillId="2" borderId="4" xfId="1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left" vertical="center" wrapText="1"/>
    </xf>
    <xf numFmtId="0" fontId="6" fillId="2" borderId="0" xfId="4" applyFont="1" applyFill="1" applyAlignment="1">
      <alignment vertical="center"/>
    </xf>
    <xf numFmtId="170" fontId="11" fillId="5" borderId="4" xfId="3" applyNumberFormat="1" applyFont="1" applyFill="1" applyBorder="1" applyAlignment="1">
      <alignment vertical="center"/>
    </xf>
    <xf numFmtId="166" fontId="11" fillId="5" borderId="5" xfId="2" applyNumberFormat="1" applyFont="1" applyFill="1" applyBorder="1" applyAlignment="1">
      <alignment vertical="center"/>
    </xf>
    <xf numFmtId="165" fontId="12" fillId="5" borderId="5" xfId="1" applyNumberFormat="1" applyFont="1" applyFill="1" applyBorder="1" applyAlignment="1">
      <alignment vertical="center"/>
    </xf>
    <xf numFmtId="0" fontId="11" fillId="5" borderId="5" xfId="3" applyNumberFormat="1" applyFont="1" applyFill="1" applyBorder="1" applyAlignment="1">
      <alignment horizontal="left" vertical="center" wrapText="1"/>
    </xf>
    <xf numFmtId="167" fontId="11" fillId="5" borderId="5" xfId="3" applyNumberFormat="1" applyFont="1" applyFill="1" applyBorder="1" applyAlignment="1">
      <alignment horizontal="right" vertical="center"/>
    </xf>
    <xf numFmtId="43" fontId="4" fillId="0" borderId="0" xfId="3" applyNumberFormat="1" applyFont="1" applyAlignment="1">
      <alignment horizontal="center" vertical="top" wrapText="1"/>
    </xf>
    <xf numFmtId="43" fontId="6" fillId="2" borderId="0" xfId="3" applyFont="1" applyFill="1"/>
    <xf numFmtId="170" fontId="0" fillId="0" borderId="0" xfId="0" applyNumberFormat="1"/>
    <xf numFmtId="165" fontId="0" fillId="0" borderId="2" xfId="1" applyNumberFormat="1" applyFont="1" applyBorder="1" applyAlignment="1">
      <alignment vertical="center"/>
    </xf>
    <xf numFmtId="165" fontId="2" fillId="0" borderId="0" xfId="3" applyNumberFormat="1" applyFont="1" applyAlignment="1">
      <alignment vertical="top"/>
    </xf>
    <xf numFmtId="0" fontId="13" fillId="0" borderId="0" xfId="7" applyFont="1"/>
    <xf numFmtId="0" fontId="14" fillId="0" borderId="0" xfId="7" applyFont="1"/>
    <xf numFmtId="0" fontId="13" fillId="0" borderId="0" xfId="7" applyFont="1" applyAlignment="1">
      <alignment wrapText="1"/>
    </xf>
    <xf numFmtId="0" fontId="13" fillId="0" borderId="0" xfId="7" applyFont="1" applyAlignment="1">
      <alignment horizontal="right"/>
    </xf>
    <xf numFmtId="171" fontId="14" fillId="0" borderId="0" xfId="7" applyNumberFormat="1" applyFont="1"/>
    <xf numFmtId="43" fontId="13" fillId="0" borderId="0" xfId="7" applyNumberFormat="1" applyFont="1" applyAlignment="1">
      <alignment wrapText="1"/>
    </xf>
    <xf numFmtId="3" fontId="13" fillId="0" borderId="0" xfId="7" applyNumberFormat="1" applyFont="1" applyAlignment="1">
      <alignment wrapText="1"/>
    </xf>
    <xf numFmtId="43" fontId="13" fillId="0" borderId="0" xfId="7" applyNumberFormat="1" applyFont="1"/>
    <xf numFmtId="10" fontId="15" fillId="0" borderId="11" xfId="2" applyNumberFormat="1" applyFont="1" applyBorder="1"/>
    <xf numFmtId="171" fontId="15" fillId="0" borderId="11" xfId="7" applyNumberFormat="1" applyFont="1" applyBorder="1"/>
    <xf numFmtId="171" fontId="15" fillId="7" borderId="12" xfId="7" applyNumberFormat="1" applyFont="1" applyFill="1" applyBorder="1"/>
    <xf numFmtId="171" fontId="15" fillId="8" borderId="11" xfId="8" applyNumberFormat="1" applyFont="1" applyFill="1" applyBorder="1"/>
    <xf numFmtId="172" fontId="16" fillId="0" borderId="11" xfId="9" applyFont="1" applyBorder="1" applyAlignment="1">
      <alignment wrapText="1"/>
    </xf>
    <xf numFmtId="164" fontId="2" fillId="0" borderId="0" xfId="4" applyNumberFormat="1" applyFont="1"/>
    <xf numFmtId="10" fontId="14" fillId="0" borderId="11" xfId="2" applyNumberFormat="1" applyFont="1" applyBorder="1"/>
    <xf numFmtId="0" fontId="14" fillId="0" borderId="11" xfId="7" applyFont="1" applyBorder="1"/>
    <xf numFmtId="0" fontId="14" fillId="7" borderId="11" xfId="7" applyFont="1" applyFill="1" applyBorder="1"/>
    <xf numFmtId="0" fontId="14" fillId="8" borderId="11" xfId="8" applyFont="1" applyFill="1" applyBorder="1"/>
    <xf numFmtId="0" fontId="13" fillId="0" borderId="11" xfId="7" applyFont="1" applyBorder="1" applyAlignment="1">
      <alignment wrapText="1"/>
    </xf>
    <xf numFmtId="10" fontId="17" fillId="0" borderId="11" xfId="2" applyNumberFormat="1" applyFont="1" applyBorder="1" applyAlignment="1">
      <alignment horizontal="right"/>
    </xf>
    <xf numFmtId="3" fontId="17" fillId="0" borderId="11" xfId="10" applyNumberFormat="1" applyFont="1" applyBorder="1" applyAlignment="1">
      <alignment horizontal="right"/>
    </xf>
    <xf numFmtId="3" fontId="18" fillId="7" borderId="11" xfId="10" applyNumberFormat="1" applyFont="1" applyFill="1" applyBorder="1" applyAlignment="1">
      <alignment horizontal="right"/>
    </xf>
    <xf numFmtId="3" fontId="18" fillId="0" borderId="11" xfId="10" applyNumberFormat="1" applyFont="1" applyBorder="1" applyAlignment="1">
      <alignment horizontal="right"/>
    </xf>
    <xf numFmtId="172" fontId="19" fillId="8" borderId="11" xfId="9" applyFont="1" applyFill="1" applyBorder="1" applyAlignment="1">
      <alignment horizontal="left" wrapText="1" indent="2"/>
    </xf>
    <xf numFmtId="3" fontId="20" fillId="0" borderId="11" xfId="10" applyNumberFormat="1" applyFont="1" applyBorder="1" applyAlignment="1">
      <alignment horizontal="left"/>
    </xf>
    <xf numFmtId="0" fontId="21" fillId="0" borderId="0" xfId="11" applyFont="1" applyFill="1" applyBorder="1" applyAlignment="1">
      <alignment horizontal="right"/>
    </xf>
    <xf numFmtId="10" fontId="22" fillId="9" borderId="11" xfId="2" applyNumberFormat="1" applyFont="1" applyFill="1" applyBorder="1" applyAlignment="1">
      <alignment horizontal="right"/>
    </xf>
    <xf numFmtId="3" fontId="22" fillId="9" borderId="11" xfId="9" applyNumberFormat="1" applyFont="1" applyFill="1" applyBorder="1" applyAlignment="1">
      <alignment horizontal="right"/>
    </xf>
    <xf numFmtId="3" fontId="22" fillId="7" borderId="11" xfId="9" applyNumberFormat="1" applyFont="1" applyFill="1" applyBorder="1" applyAlignment="1">
      <alignment horizontal="right"/>
    </xf>
    <xf numFmtId="3" fontId="22" fillId="8" borderId="11" xfId="9" applyNumberFormat="1" applyFont="1" applyFill="1" applyBorder="1" applyAlignment="1">
      <alignment horizontal="right"/>
    </xf>
    <xf numFmtId="3" fontId="23" fillId="9" borderId="11" xfId="9" applyNumberFormat="1" applyFont="1" applyFill="1" applyBorder="1" applyAlignment="1">
      <alignment horizontal="left"/>
    </xf>
    <xf numFmtId="172" fontId="19" fillId="0" borderId="11" xfId="9" applyFont="1" applyBorder="1" applyAlignment="1">
      <alignment horizontal="left" wrapText="1" indent="2"/>
    </xf>
    <xf numFmtId="164" fontId="2" fillId="0" borderId="0" xfId="4" applyNumberFormat="1" applyFont="1" applyAlignment="1">
      <alignment horizontal="right"/>
    </xf>
    <xf numFmtId="3" fontId="17" fillId="7" borderId="11" xfId="10" applyNumberFormat="1" applyFont="1" applyFill="1" applyBorder="1" applyAlignment="1">
      <alignment horizontal="right"/>
    </xf>
    <xf numFmtId="3" fontId="17" fillId="8" borderId="11" xfId="10" applyNumberFormat="1" applyFont="1" applyFill="1" applyBorder="1" applyAlignment="1">
      <alignment horizontal="right"/>
    </xf>
    <xf numFmtId="10" fontId="18" fillId="0" borderId="11" xfId="2" applyNumberFormat="1" applyFont="1" applyBorder="1"/>
    <xf numFmtId="3" fontId="18" fillId="0" borderId="11" xfId="7" applyNumberFormat="1" applyFont="1" applyBorder="1"/>
    <xf numFmtId="3" fontId="18" fillId="7" borderId="11" xfId="7" applyNumberFormat="1" applyFont="1" applyFill="1" applyBorder="1"/>
    <xf numFmtId="3" fontId="18" fillId="8" borderId="11" xfId="8" applyNumberFormat="1" applyFont="1" applyFill="1" applyBorder="1"/>
    <xf numFmtId="172" fontId="13" fillId="0" borderId="11" xfId="9" applyFont="1" applyBorder="1" applyAlignment="1">
      <alignment horizontal="left" wrapText="1"/>
    </xf>
    <xf numFmtId="10" fontId="24" fillId="0" borderId="11" xfId="2" applyNumberFormat="1" applyFont="1" applyBorder="1" applyAlignment="1">
      <alignment horizontal="right"/>
    </xf>
    <xf numFmtId="3" fontId="24" fillId="0" borderId="11" xfId="9" applyNumberFormat="1" applyFont="1" applyBorder="1" applyAlignment="1">
      <alignment horizontal="right"/>
    </xf>
    <xf numFmtId="3" fontId="24" fillId="7" borderId="11" xfId="9" applyNumberFormat="1" applyFont="1" applyFill="1" applyBorder="1" applyAlignment="1">
      <alignment horizontal="right"/>
    </xf>
    <xf numFmtId="3" fontId="24" fillId="8" borderId="11" xfId="9" applyNumberFormat="1" applyFont="1" applyFill="1" applyBorder="1" applyAlignment="1">
      <alignment horizontal="right"/>
    </xf>
    <xf numFmtId="3" fontId="25" fillId="0" borderId="11" xfId="9" applyNumberFormat="1" applyFont="1" applyBorder="1" applyAlignment="1">
      <alignment horizontal="left"/>
    </xf>
    <xf numFmtId="0" fontId="26" fillId="0" borderId="0" xfId="7" applyFont="1"/>
    <xf numFmtId="0" fontId="27" fillId="0" borderId="0" xfId="7" applyFont="1"/>
    <xf numFmtId="172" fontId="19" fillId="10" borderId="11" xfId="9" applyFont="1" applyFill="1" applyBorder="1" applyAlignment="1">
      <alignment horizontal="left" wrapText="1" indent="2"/>
    </xf>
    <xf numFmtId="10" fontId="18" fillId="0" borderId="11" xfId="2" applyNumberFormat="1" applyFont="1" applyBorder="1" applyAlignment="1">
      <alignment horizontal="right"/>
    </xf>
    <xf numFmtId="0" fontId="26" fillId="10" borderId="0" xfId="7" applyFont="1" applyFill="1"/>
    <xf numFmtId="10" fontId="17" fillId="10" borderId="11" xfId="2" applyNumberFormat="1" applyFont="1" applyFill="1" applyBorder="1" applyAlignment="1">
      <alignment horizontal="right"/>
    </xf>
    <xf numFmtId="3" fontId="17" fillId="10" borderId="11" xfId="10" applyNumberFormat="1" applyFont="1" applyFill="1" applyBorder="1" applyAlignment="1">
      <alignment horizontal="right"/>
    </xf>
    <xf numFmtId="3" fontId="18" fillId="10" borderId="11" xfId="10" applyNumberFormat="1" applyFont="1" applyFill="1" applyBorder="1" applyAlignment="1">
      <alignment horizontal="right"/>
    </xf>
    <xf numFmtId="164" fontId="2" fillId="10" borderId="0" xfId="4" applyNumberFormat="1" applyFont="1" applyFill="1"/>
    <xf numFmtId="164" fontId="2" fillId="10" borderId="0" xfId="4" applyNumberFormat="1" applyFont="1" applyFill="1" applyAlignment="1">
      <alignment horizontal="right"/>
    </xf>
    <xf numFmtId="173" fontId="19" fillId="0" borderId="11" xfId="12" applyFont="1" applyFill="1" applyBorder="1" applyAlignment="1">
      <alignment horizontal="left" wrapText="1" indent="2"/>
    </xf>
    <xf numFmtId="170" fontId="26" fillId="0" borderId="0" xfId="7" applyNumberFormat="1" applyFont="1"/>
    <xf numFmtId="165" fontId="16" fillId="0" borderId="0" xfId="7" applyNumberFormat="1" applyFont="1" applyAlignment="1">
      <alignment horizontal="center"/>
    </xf>
    <xf numFmtId="174" fontId="28" fillId="11" borderId="2" xfId="12" applyNumberFormat="1" applyFont="1" applyFill="1" applyBorder="1" applyAlignment="1">
      <alignment horizontal="center" vertical="center" wrapText="1"/>
    </xf>
    <xf numFmtId="174" fontId="28" fillId="11" borderId="13" xfId="12" applyNumberFormat="1" applyFont="1" applyFill="1" applyBorder="1" applyAlignment="1">
      <alignment horizontal="center" vertical="center" wrapText="1"/>
    </xf>
    <xf numFmtId="174" fontId="28" fillId="11" borderId="6" xfId="12" applyNumberFormat="1" applyFont="1" applyFill="1" applyBorder="1" applyAlignment="1">
      <alignment horizontal="center" vertical="center" wrapText="1"/>
    </xf>
    <xf numFmtId="173" fontId="28" fillId="11" borderId="6" xfId="12" applyFont="1" applyFill="1" applyBorder="1" applyAlignment="1">
      <alignment horizontal="center" vertical="center" wrapText="1"/>
    </xf>
    <xf numFmtId="174" fontId="28" fillId="11" borderId="11" xfId="12" applyNumberFormat="1" applyFont="1" applyFill="1" applyBorder="1" applyAlignment="1">
      <alignment horizontal="center" vertical="center" wrapText="1"/>
    </xf>
    <xf numFmtId="173" fontId="28" fillId="11" borderId="11" xfId="12" applyFont="1" applyFill="1" applyBorder="1" applyAlignment="1">
      <alignment horizontal="center" vertical="center" wrapText="1"/>
    </xf>
    <xf numFmtId="165" fontId="28" fillId="11" borderId="6" xfId="9" applyNumberFormat="1" applyFont="1" applyFill="1" applyBorder="1" applyAlignment="1">
      <alignment horizontal="center" vertical="center" wrapText="1"/>
    </xf>
    <xf numFmtId="0" fontId="13" fillId="0" borderId="7" xfId="7" applyFont="1" applyBorder="1" applyAlignment="1">
      <alignment horizontal="center" wrapText="1"/>
    </xf>
    <xf numFmtId="165" fontId="16" fillId="0" borderId="0" xfId="7" applyNumberFormat="1" applyFont="1" applyAlignment="1">
      <alignment horizontal="right"/>
    </xf>
    <xf numFmtId="174" fontId="28" fillId="11" borderId="0" xfId="12" applyNumberFormat="1" applyFont="1" applyFill="1" applyBorder="1" applyAlignment="1">
      <alignment horizontal="center" vertical="center" wrapText="1"/>
    </xf>
    <xf numFmtId="174" fontId="28" fillId="11" borderId="14" xfId="12" applyNumberFormat="1" applyFont="1" applyFill="1" applyBorder="1" applyAlignment="1">
      <alignment horizontal="center" vertical="center" wrapText="1"/>
    </xf>
    <xf numFmtId="174" fontId="28" fillId="11" borderId="9" xfId="12" applyNumberFormat="1" applyFont="1" applyFill="1" applyBorder="1" applyAlignment="1">
      <alignment horizontal="center" vertical="center" wrapText="1"/>
    </xf>
    <xf numFmtId="173" fontId="28" fillId="11" borderId="9" xfId="12" applyFont="1" applyFill="1" applyBorder="1" applyAlignment="1">
      <alignment horizontal="center" vertical="center" wrapText="1"/>
    </xf>
    <xf numFmtId="0" fontId="28" fillId="12" borderId="15" xfId="7" applyFont="1" applyFill="1" applyBorder="1" applyAlignment="1">
      <alignment horizontal="center"/>
    </xf>
    <xf numFmtId="0" fontId="28" fillId="12" borderId="16" xfId="7" applyFont="1" applyFill="1" applyBorder="1" applyAlignment="1">
      <alignment horizontal="center"/>
    </xf>
    <xf numFmtId="0" fontId="28" fillId="12" borderId="17" xfId="7" applyFont="1" applyFill="1" applyBorder="1" applyAlignment="1">
      <alignment horizontal="center"/>
    </xf>
    <xf numFmtId="165" fontId="28" fillId="11" borderId="9" xfId="9" applyNumberFormat="1" applyFont="1" applyFill="1" applyBorder="1" applyAlignment="1">
      <alignment horizontal="center" vertical="center" wrapText="1"/>
    </xf>
    <xf numFmtId="0" fontId="13" fillId="0" borderId="8" xfId="7" applyFont="1" applyBorder="1" applyAlignment="1">
      <alignment horizontal="center" wrapText="1"/>
    </xf>
    <xf numFmtId="0" fontId="29" fillId="0" borderId="0" xfId="13"/>
    <xf numFmtId="0" fontId="29" fillId="10" borderId="0" xfId="13" applyFill="1"/>
    <xf numFmtId="0" fontId="29" fillId="13" borderId="0" xfId="13" applyFill="1"/>
    <xf numFmtId="0" fontId="29" fillId="6" borderId="0" xfId="13" applyFill="1"/>
    <xf numFmtId="0" fontId="29" fillId="0" borderId="0" xfId="13" applyFont="1"/>
    <xf numFmtId="0" fontId="2" fillId="0" borderId="2" xfId="13" applyFont="1" applyBorder="1" applyAlignment="1">
      <alignment vertical="top"/>
    </xf>
    <xf numFmtId="0" fontId="29" fillId="10" borderId="2" xfId="13" applyFill="1" applyBorder="1"/>
    <xf numFmtId="0" fontId="29" fillId="0" borderId="2" xfId="13" applyBorder="1"/>
    <xf numFmtId="0" fontId="29" fillId="13" borderId="2" xfId="13" applyFill="1" applyBorder="1"/>
    <xf numFmtId="0" fontId="2" fillId="0" borderId="0" xfId="14" applyAlignment="1">
      <alignment vertical="top" wrapText="1"/>
    </xf>
    <xf numFmtId="175" fontId="2" fillId="0" borderId="0" xfId="14" applyNumberFormat="1" applyFont="1" applyAlignment="1">
      <alignment vertical="top"/>
    </xf>
    <xf numFmtId="0" fontId="2" fillId="10" borderId="0" xfId="14" applyNumberFormat="1" applyFill="1" applyAlignment="1">
      <alignment vertical="top" wrapText="1"/>
    </xf>
    <xf numFmtId="0" fontId="2" fillId="0" borderId="0" xfId="14" applyNumberFormat="1" applyAlignment="1">
      <alignment vertical="top" wrapText="1"/>
    </xf>
    <xf numFmtId="175" fontId="2" fillId="13" borderId="0" xfId="14" applyNumberFormat="1" applyFill="1" applyAlignment="1">
      <alignment vertical="top" wrapText="1"/>
    </xf>
    <xf numFmtId="0" fontId="2" fillId="0" borderId="0" xfId="14" applyNumberFormat="1" applyFont="1" applyAlignment="1">
      <alignment horizontal="left" vertical="top" wrapText="1" indent="1"/>
    </xf>
    <xf numFmtId="1" fontId="2" fillId="0" borderId="0" xfId="14" applyNumberFormat="1" applyFont="1" applyAlignment="1">
      <alignment vertical="top"/>
    </xf>
    <xf numFmtId="165" fontId="2" fillId="10" borderId="0" xfId="15" applyNumberFormat="1" applyFont="1" applyFill="1"/>
    <xf numFmtId="165" fontId="2" fillId="13" borderId="0" xfId="15" applyNumberFormat="1" applyFont="1" applyFill="1" applyAlignment="1">
      <alignment vertical="top" wrapText="1"/>
    </xf>
    <xf numFmtId="0" fontId="2" fillId="0" borderId="0" xfId="14" applyNumberFormat="1" applyFont="1" applyAlignment="1">
      <alignment horizontal="left" vertical="top" wrapText="1"/>
    </xf>
    <xf numFmtId="43" fontId="2" fillId="10" borderId="0" xfId="15" applyFont="1" applyFill="1" applyAlignment="1">
      <alignment vertical="top" wrapText="1"/>
    </xf>
    <xf numFmtId="43" fontId="2" fillId="0" borderId="0" xfId="14" applyNumberFormat="1" applyFont="1" applyAlignment="1">
      <alignment vertical="top"/>
    </xf>
    <xf numFmtId="165" fontId="2" fillId="10" borderId="0" xfId="15" applyNumberFormat="1" applyFont="1" applyFill="1" applyAlignment="1">
      <alignment vertical="top" wrapText="1"/>
    </xf>
    <xf numFmtId="0" fontId="2" fillId="0" borderId="0" xfId="14" applyNumberFormat="1" applyFont="1" applyAlignment="1">
      <alignment vertical="top" wrapText="1"/>
    </xf>
    <xf numFmtId="0" fontId="2" fillId="0" borderId="0" xfId="13" applyFont="1" applyAlignment="1">
      <alignment vertical="top"/>
    </xf>
    <xf numFmtId="43" fontId="0" fillId="10" borderId="0" xfId="15" applyFont="1" applyFill="1"/>
    <xf numFmtId="0" fontId="2" fillId="0" borderId="0" xfId="14" applyFont="1" applyAlignment="1">
      <alignment vertical="top"/>
    </xf>
    <xf numFmtId="43" fontId="2" fillId="13" borderId="0" xfId="15" applyFont="1" applyFill="1" applyAlignment="1">
      <alignment vertical="top" wrapText="1"/>
    </xf>
    <xf numFmtId="0" fontId="2" fillId="10" borderId="0" xfId="14" applyFill="1" applyBorder="1" applyAlignment="1">
      <alignment horizontal="center" vertical="top" wrapText="1"/>
    </xf>
    <xf numFmtId="0" fontId="2" fillId="13" borderId="0" xfId="14" applyFill="1" applyBorder="1" applyAlignment="1">
      <alignment horizontal="center" vertical="top" wrapText="1"/>
    </xf>
    <xf numFmtId="0" fontId="29" fillId="0" borderId="0" xfId="13" applyBorder="1"/>
    <xf numFmtId="17" fontId="4" fillId="14" borderId="2" xfId="13" applyNumberFormat="1" applyFont="1" applyFill="1" applyBorder="1" applyAlignment="1">
      <alignment horizontal="center" vertical="center"/>
    </xf>
    <xf numFmtId="0" fontId="4" fillId="14" borderId="2" xfId="14" applyFont="1" applyFill="1" applyBorder="1" applyAlignment="1">
      <alignment horizontal="center" vertical="top" wrapText="1"/>
    </xf>
    <xf numFmtId="0" fontId="29" fillId="14" borderId="2" xfId="13" applyFill="1" applyBorder="1"/>
    <xf numFmtId="0" fontId="4" fillId="14" borderId="2" xfId="14" applyFont="1" applyFill="1" applyBorder="1" applyAlignment="1">
      <alignment horizontal="center" vertical="center" wrapText="1"/>
    </xf>
    <xf numFmtId="17" fontId="4" fillId="14" borderId="3" xfId="13" applyNumberFormat="1" applyFont="1" applyFill="1" applyBorder="1" applyAlignment="1">
      <alignment horizontal="center" vertical="center"/>
    </xf>
    <xf numFmtId="0" fontId="4" fillId="14" borderId="0" xfId="14" applyFont="1" applyFill="1" applyBorder="1" applyAlignment="1">
      <alignment horizontal="center" vertical="top" wrapText="1"/>
    </xf>
    <xf numFmtId="0" fontId="29" fillId="14" borderId="0" xfId="13" applyFill="1"/>
    <xf numFmtId="0" fontId="4" fillId="14" borderId="0" xfId="14" applyFont="1" applyFill="1" applyBorder="1" applyAlignment="1">
      <alignment horizontal="center" vertical="center" wrapText="1"/>
    </xf>
    <xf numFmtId="0" fontId="4" fillId="14" borderId="3" xfId="14" applyFont="1" applyFill="1" applyBorder="1" applyAlignment="1">
      <alignment horizontal="center" vertical="top" wrapText="1"/>
    </xf>
    <xf numFmtId="0" fontId="29" fillId="0" borderId="3" xfId="13" applyBorder="1"/>
    <xf numFmtId="0" fontId="2" fillId="0" borderId="2" xfId="14" applyFont="1" applyBorder="1" applyAlignment="1">
      <alignment horizontal="centerContinuous" vertical="top"/>
    </xf>
    <xf numFmtId="0" fontId="2" fillId="0" borderId="0" xfId="14" applyFont="1" applyAlignment="1">
      <alignment horizontal="centerContinuous" vertical="top"/>
    </xf>
    <xf numFmtId="0" fontId="29" fillId="0" borderId="0" xfId="13" applyAlignment="1">
      <alignment horizontal="centerContinuous"/>
    </xf>
    <xf numFmtId="43" fontId="6" fillId="2" borderId="0" xfId="3" applyFont="1" applyFill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 wrapText="1"/>
    </xf>
    <xf numFmtId="43" fontId="5" fillId="0" borderId="7" xfId="1" applyFont="1" applyBorder="1" applyAlignment="1">
      <alignment horizontal="center" vertical="center" wrapText="1"/>
    </xf>
    <xf numFmtId="165" fontId="0" fillId="0" borderId="0" xfId="0" applyNumberFormat="1" applyBorder="1"/>
    <xf numFmtId="3" fontId="0" fillId="0" borderId="0" xfId="0" applyNumberForma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7" fontId="4" fillId="0" borderId="18" xfId="3" applyNumberFormat="1" applyFont="1" applyBorder="1" applyAlignment="1">
      <alignment horizontal="center" vertical="center" wrapText="1"/>
    </xf>
    <xf numFmtId="0" fontId="4" fillId="0" borderId="19" xfId="3" applyNumberFormat="1" applyFont="1" applyBorder="1" applyAlignment="1">
      <alignment horizontal="center" vertical="center" wrapText="1"/>
    </xf>
    <xf numFmtId="165" fontId="5" fillId="0" borderId="20" xfId="1" applyNumberFormat="1" applyFont="1" applyBorder="1" applyAlignment="1">
      <alignment horizontal="center" vertical="center" wrapText="1"/>
    </xf>
    <xf numFmtId="43" fontId="5" fillId="0" borderId="21" xfId="1" applyFont="1" applyBorder="1" applyAlignment="1">
      <alignment horizontal="center" vertical="center" wrapText="1"/>
    </xf>
    <xf numFmtId="167" fontId="4" fillId="0" borderId="22" xfId="3" applyNumberFormat="1" applyFont="1" applyBorder="1" applyAlignment="1">
      <alignment horizontal="center" vertical="center" wrapText="1"/>
    </xf>
    <xf numFmtId="0" fontId="4" fillId="0" borderId="23" xfId="3" applyNumberFormat="1" applyFont="1" applyBorder="1" applyAlignment="1">
      <alignment horizontal="center" vertical="center" wrapText="1"/>
    </xf>
    <xf numFmtId="165" fontId="5" fillId="0" borderId="24" xfId="1" applyNumberFormat="1" applyFont="1" applyBorder="1" applyAlignment="1">
      <alignment horizontal="center" vertical="center" wrapText="1"/>
    </xf>
    <xf numFmtId="43" fontId="5" fillId="0" borderId="25" xfId="1" applyFont="1" applyBorder="1" applyAlignment="1">
      <alignment horizontal="center" vertical="center" wrapText="1"/>
    </xf>
    <xf numFmtId="0" fontId="30" fillId="0" borderId="0" xfId="13" applyFont="1"/>
    <xf numFmtId="1" fontId="31" fillId="0" borderId="0" xfId="14" applyNumberFormat="1" applyFont="1" applyAlignment="1">
      <alignment vertical="top" wrapText="1"/>
    </xf>
    <xf numFmtId="0" fontId="31" fillId="0" borderId="0" xfId="14" applyFont="1" applyAlignment="1">
      <alignment vertical="top" wrapText="1"/>
    </xf>
  </cellXfs>
  <cellStyles count="16">
    <cellStyle name="Comma 2" xfId="3" xr:uid="{9F84D724-054A-420B-AC93-D9D7B743D979}"/>
    <cellStyle name="Comma_soldecrédits Section_Article 2007-2008_20_9_08" xfId="12" xr:uid="{EC4862C3-9176-466B-B5F0-537D807DC4E0}"/>
    <cellStyle name="Milliers" xfId="1" builtinId="3"/>
    <cellStyle name="Milliers 2" xfId="15" xr:uid="{3E76C17E-1496-4A5A-A7F3-17A05F3ECA13}"/>
    <cellStyle name="Milliers_BUDGET 2002 2003" xfId="10" xr:uid="{D6404BA6-C295-40D8-9688-6054B2FCB93D}"/>
    <cellStyle name="Milliers_personnel" xfId="9" xr:uid="{5AE2B8B0-22A2-4F99-A26B-9247BC93CE22}"/>
    <cellStyle name="Normal" xfId="0" builtinId="0"/>
    <cellStyle name="Normal 2" xfId="4" xr:uid="{BD2655F1-BCA6-49C9-9197-54D39EF920D4}"/>
    <cellStyle name="Normal 2 2 2" xfId="11" xr:uid="{7FAC349B-61FF-4B6C-B148-0EC88CE3F6D6}"/>
    <cellStyle name="Normal 2 3" xfId="6" xr:uid="{BEB5801D-CFEC-4DD0-A7F5-480B34C8214A}"/>
    <cellStyle name="Normal 3" xfId="5" xr:uid="{4A892374-B888-4463-9B05-A4D5ABD937FD}"/>
    <cellStyle name="Normal 4" xfId="7" xr:uid="{00A2C527-2F83-4707-A2A0-947DEE2965D8}"/>
    <cellStyle name="Normal 4 2" xfId="8" xr:uid="{A772FA67-4B33-421E-A4E8-85FE6876823E}"/>
    <cellStyle name="Normal 5" xfId="13" xr:uid="{D9E686E9-89E0-4594-BF14-D9FFCE85304E}"/>
    <cellStyle name="Normal_Budget execution_FY06-10 " xfId="14" xr:uid="{3440B361-EB6E-43DC-8148-D143627857AD}"/>
    <cellStyle name="Pourcentage" xfId="2" builtinId="5"/>
  </cellStyles>
  <dxfs count="11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0</xdr:colOff>
          <xdr:row>0</xdr:row>
          <xdr:rowOff>0</xdr:rowOff>
        </xdr:from>
        <xdr:ext cx="1905000" cy="288925"/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91EC992E-52E2-42B4-9A6C-9664FB785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DGB/dgb_site/suivi%20de%20l'execution%20du%20budget/TEREDA&amp;SOLDE/TEREDA/TEREDA_ANNUEL/TeredaExercice2021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_20_9_08\budget%2004-05%20rectificatif\projectioncr&#233;dits_2004-2005(rectifi&#233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Profiles\bpweil\Archivos%20temporales%20de%20Internet\OLK43\CONSA%20$$$1%20SPNF%209dic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FINAN\Programa\prog2003\prog2003mensualizaci&#243;nener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Fiscal%20Sector\Output\Output%202003\Working%20files%202003\SLV-Fiscal-March%201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\LOCALS~1\Temp\2_bud_07-08_rect_section_article_07-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IMALEX\corrts99-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Monetary%20Sector\Input\Info\PM99%20Jan%20FMI-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OS\MACROS\MIMPORT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dsanteliz\Configuraci&#243;n%20local\Archivos%20temporales%20de%20Internet\OLKE\WINDOWS\TEMP\FLU990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TI_real%2010-0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CRI-BOP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Albert\Desktop\TEREDA_CH%20DEPUT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EXTERNAL\Output\CRI-BOP-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External%20Sector\Output\Working%20files%202003\Data\REER04-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2001\HTIrea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Dbase\Dinput\CRI-INPUT-A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1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 2004-05"/>
      <sheetName val="PREV.RECETTES 04-05"/>
      <sheetName val="RECETTES-DEPENSES (Scenario 2)"/>
      <sheetName val="Int Publiques "/>
      <sheetName val="répartition des crédits"/>
      <sheetName val="article 6 (déconcentré)"/>
      <sheetName val="RESUME"/>
      <sheetName val="Article 5"/>
      <sheetName val="par secteur"/>
      <sheetName val="article 6"/>
      <sheetName val="PREV.RECETTES 03-04"/>
      <sheetName val="PREV.RECETTES 03-04 (million)"/>
      <sheetName val="RECETTES-DEPENSES (Scénario 1)"/>
      <sheetName val="Répartition en %"/>
      <sheetName val="article 6 (prop)"/>
      <sheetName val="article 6 (ajusté)"/>
      <sheetName val="PAR ARTICLE (prop)"/>
      <sheetName val="PAR ARTICLE (ajusté)"/>
      <sheetName val="PAR ARTICLE (déconcentré) (aju)"/>
      <sheetName val="PAR ARTICLE (déconcentré-rectif"/>
      <sheetName val="PAR ARTICLE (déconcentré-INST)"/>
      <sheetName val="COMPARAISON CREDIT"/>
      <sheetName val="PAR ARTICLE"/>
      <sheetName val="PAR ARTICLE (rectifié)"/>
      <sheetName val="article 6 (comparé)"/>
      <sheetName val="INVEST 0203-par minist"/>
      <sheetName val="dette"/>
      <sheetName val="DETTE (2)"/>
      <sheetName val="AIP BLANK"/>
      <sheetName val="ajust."/>
      <sheetName val="répartition des crédits (2)"/>
      <sheetName val="Int Publiques  (2)"/>
      <sheetName val="projets"/>
      <sheetName val="article 6 (comparé3)"/>
      <sheetName val="PAR ARTICLE (détaillé)"/>
      <sheetName val="coutajsut"/>
      <sheetName val="projectioncrédits_2004-2005(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1"/>
      <sheetName val="TEREDA_RESUME_P2"/>
      <sheetName val="TEREDA_RESUME_P3"/>
      <sheetName val="TEREDA_RESUME_P4"/>
      <sheetName val="TEREDA_RESUME_P5"/>
      <sheetName val="TEREDA_RESUME_P6"/>
      <sheetName val="TEREDA_RESUME_P7"/>
      <sheetName val="TEREDA_RESUME_P8"/>
      <sheetName val="TEREDA_CH DEPUTES"/>
    </sheetNames>
    <definedNames>
      <definedName name="_abs2"/>
      <definedName name="_cud21"/>
      <definedName name="_dcc99"/>
      <definedName name="_emi98"/>
      <definedName name="_xlnm._FilterDatabas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02C4-12F8-4C36-9EED-C0A0E05983F6}">
  <dimension ref="A1:AI990"/>
  <sheetViews>
    <sheetView tabSelected="1" view="pageBreakPreview" zoomScale="84" zoomScaleSheetLayoutView="84" workbookViewId="0">
      <pane xSplit="5" ySplit="4" topLeftCell="H203" activePane="bottomRight" state="frozen"/>
      <selection activeCell="E14" sqref="E14"/>
      <selection pane="topRight" activeCell="E14" sqref="E14"/>
      <selection pane="bottomLeft" activeCell="E14" sqref="E14"/>
      <selection pane="bottomRight" activeCell="K2" sqref="K2:K3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3" hidden="1" customWidth="1"/>
    <col min="7" max="7" width="18.42578125" style="3" hidden="1" customWidth="1"/>
    <col min="8" max="8" width="18.42578125" style="3" customWidth="1"/>
    <col min="9" max="9" width="19.28515625" style="3" customWidth="1"/>
    <col min="10" max="10" width="18.7109375" style="3" bestFit="1" customWidth="1"/>
    <col min="11" max="11" width="13.85546875" style="2" customWidth="1"/>
    <col min="12" max="12" width="13.85546875" style="2" hidden="1" customWidth="1"/>
    <col min="13" max="26" width="11.42578125" customWidth="1"/>
    <col min="27" max="27" width="12.28515625" customWidth="1"/>
    <col min="28" max="28" width="19" customWidth="1"/>
    <col min="29" max="29" width="17.5703125" customWidth="1"/>
    <col min="30" max="31" width="16.7109375" customWidth="1"/>
    <col min="32" max="32" width="15.7109375" style="1" customWidth="1"/>
    <col min="33" max="33" width="14.85546875" bestFit="1" customWidth="1"/>
    <col min="34" max="34" width="15.140625" bestFit="1" customWidth="1"/>
  </cols>
  <sheetData>
    <row r="1" spans="1:33" ht="32.1" customHeight="1" thickBot="1" x14ac:dyDescent="0.3">
      <c r="B1" s="100"/>
      <c r="C1" s="100"/>
      <c r="D1" s="223"/>
      <c r="E1" s="224"/>
      <c r="F1" s="225"/>
      <c r="G1" s="225"/>
      <c r="H1" s="225"/>
      <c r="I1" s="225"/>
      <c r="J1" s="225"/>
      <c r="K1" s="225"/>
      <c r="L1" s="99"/>
      <c r="AC1" s="98"/>
    </row>
    <row r="2" spans="1:33" ht="40.5" customHeight="1" x14ac:dyDescent="0.25">
      <c r="A2" s="97" t="s">
        <v>173</v>
      </c>
      <c r="B2" s="97" t="s">
        <v>172</v>
      </c>
      <c r="C2" s="220" t="s">
        <v>171</v>
      </c>
      <c r="D2" s="226" t="s">
        <v>170</v>
      </c>
      <c r="E2" s="227" t="s">
        <v>169</v>
      </c>
      <c r="F2" s="228" t="s">
        <v>168</v>
      </c>
      <c r="G2" s="228" t="s">
        <v>167</v>
      </c>
      <c r="H2" s="228" t="s">
        <v>166</v>
      </c>
      <c r="I2" s="228" t="s">
        <v>165</v>
      </c>
      <c r="J2" s="228" t="s">
        <v>164</v>
      </c>
      <c r="K2" s="229" t="s">
        <v>163</v>
      </c>
      <c r="L2" s="221" t="s">
        <v>163</v>
      </c>
      <c r="AB2" s="96"/>
      <c r="AC2" s="96"/>
      <c r="AD2" s="96"/>
      <c r="AE2" s="96"/>
    </row>
    <row r="3" spans="1:33" ht="13.5" customHeight="1" thickBot="1" x14ac:dyDescent="0.3">
      <c r="A3" s="97"/>
      <c r="B3" s="97"/>
      <c r="C3" s="220"/>
      <c r="D3" s="230"/>
      <c r="E3" s="231"/>
      <c r="F3" s="232"/>
      <c r="G3" s="232"/>
      <c r="H3" s="232"/>
      <c r="I3" s="232"/>
      <c r="J3" s="232"/>
      <c r="K3" s="233"/>
      <c r="L3" s="222"/>
      <c r="AB3" s="96"/>
      <c r="AC3" s="96"/>
      <c r="AD3" s="96"/>
      <c r="AE3" s="96"/>
    </row>
    <row r="4" spans="1:33" s="2" customFormat="1" ht="27" customHeight="1" thickTop="1" thickBot="1" x14ac:dyDescent="0.3">
      <c r="D4" s="95"/>
      <c r="E4" s="94" t="s">
        <v>162</v>
      </c>
      <c r="F4" s="93">
        <v>85677799990.701294</v>
      </c>
      <c r="G4" s="93">
        <v>139360000000.22922</v>
      </c>
      <c r="H4" s="93">
        <f>SUMIF($B$5:$B$990,"POUVOIR",H5:H990)</f>
        <v>172172267166.28003</v>
      </c>
      <c r="I4" s="93">
        <f>SUMIF($B$5:$B$990,"POUVOIR",I5:I990)</f>
        <v>162332390489.08002</v>
      </c>
      <c r="J4" s="93">
        <f>SUMIF($B$5:$B$990,"POUVOIR",J5:J990)</f>
        <v>9839876677.2000065</v>
      </c>
      <c r="K4" s="92">
        <f>IF(G4&lt;&gt;0,I4/H4,0)</f>
        <v>0.94284865478540236</v>
      </c>
      <c r="L4" s="8">
        <f>I4/H4</f>
        <v>0.94284865478540236</v>
      </c>
      <c r="AB4" s="91"/>
      <c r="AC4" s="91"/>
      <c r="AD4" s="91"/>
      <c r="AE4" s="91"/>
      <c r="AF4" s="6"/>
    </row>
    <row r="5" spans="1:33" s="2" customFormat="1" ht="27.75" customHeight="1" thickTop="1" thickBot="1" x14ac:dyDescent="0.3">
      <c r="A5" s="90" t="s">
        <v>21</v>
      </c>
      <c r="B5" s="90" t="s">
        <v>21</v>
      </c>
      <c r="C5" s="90" t="s">
        <v>21</v>
      </c>
      <c r="D5" s="37">
        <v>1</v>
      </c>
      <c r="E5" s="89" t="s">
        <v>161</v>
      </c>
      <c r="F5" s="88">
        <v>76399871218.098846</v>
      </c>
      <c r="G5" s="88">
        <v>130359776638.13483</v>
      </c>
      <c r="H5" s="88">
        <f>SUMIF($B$6:$B$870,"secteur",H6:H870)</f>
        <v>163255261302.54001</v>
      </c>
      <c r="I5" s="88">
        <f>SUMIF($B$6:$B$870,"secteur",I6:I870)</f>
        <v>153721930570.97</v>
      </c>
      <c r="J5" s="88">
        <f>SUMIF($B$6:$B$870,"secteur",J6:J870)</f>
        <v>9533330731.5700073</v>
      </c>
      <c r="K5" s="87">
        <f>IF(G5&lt;&gt;0,I5/H5,0)</f>
        <v>0.94160475652969544</v>
      </c>
      <c r="L5" s="8">
        <f>I5/H5</f>
        <v>0.94160475652969544</v>
      </c>
      <c r="AB5" s="86"/>
      <c r="AC5" s="86"/>
      <c r="AD5" s="86"/>
      <c r="AE5" s="86"/>
      <c r="AF5" s="6"/>
    </row>
    <row r="6" spans="1:33" s="2" customFormat="1" ht="27.75" customHeight="1" thickTop="1" thickBot="1" x14ac:dyDescent="0.3">
      <c r="A6" s="46" t="s">
        <v>52</v>
      </c>
      <c r="B6" s="46" t="s">
        <v>52</v>
      </c>
      <c r="C6" s="46" t="s">
        <v>52</v>
      </c>
      <c r="D6" s="85">
        <v>11</v>
      </c>
      <c r="E6" s="84" t="s">
        <v>160</v>
      </c>
      <c r="F6" s="83">
        <v>10309080652.903856</v>
      </c>
      <c r="G6" s="83">
        <v>12790587860.145393</v>
      </c>
      <c r="H6" s="83">
        <f>SUMIF($B$7:$B$325,"min",H7:H325)</f>
        <v>15667072489.110003</v>
      </c>
      <c r="I6" s="83">
        <f>SUMIF($B$7:$B$325,"min",I7:I325)</f>
        <v>14891100896.790001</v>
      </c>
      <c r="J6" s="83">
        <f>SUMIF($B$7:$B$325,"min",J7:J325)</f>
        <v>775971592.32000029</v>
      </c>
      <c r="K6" s="82">
        <f>IF(G6&lt;&gt;0,I6/H6,0)</f>
        <v>0.95047118133528963</v>
      </c>
      <c r="L6" s="8">
        <f>I6/H6</f>
        <v>0.95047118133528963</v>
      </c>
      <c r="AB6" s="81"/>
      <c r="AC6" s="81"/>
      <c r="AD6" s="81"/>
      <c r="AE6" s="81"/>
      <c r="AF6" s="6"/>
    </row>
    <row r="7" spans="1:33" s="2" customFormat="1" ht="27.75" customHeight="1" thickTop="1" x14ac:dyDescent="0.25">
      <c r="A7" s="31" t="s">
        <v>9</v>
      </c>
      <c r="B7" s="31" t="s">
        <v>9</v>
      </c>
      <c r="C7" s="31" t="s">
        <v>9</v>
      </c>
      <c r="D7" s="80" t="s">
        <v>159</v>
      </c>
      <c r="E7" s="79" t="s">
        <v>158</v>
      </c>
      <c r="F7" s="78">
        <v>1084314103.688735</v>
      </c>
      <c r="G7" s="78">
        <v>1193121719.7400002</v>
      </c>
      <c r="H7" s="78">
        <f>SUMIF($B$8:$B$44,"chap",H8:H44)</f>
        <v>1488721553.1600003</v>
      </c>
      <c r="I7" s="78">
        <f>SUMIF($B$8:$B$44,"chap",I8:I44)</f>
        <v>1478173809.2799997</v>
      </c>
      <c r="J7" s="78">
        <f>SUMIF($B$8:$B$44,"chap",J8:J44)</f>
        <v>10547743.880000014</v>
      </c>
      <c r="K7" s="77">
        <f>IF(G7&lt;&gt;0,I7/H7,0)</f>
        <v>0.99291489811670175</v>
      </c>
      <c r="L7" s="8">
        <f>I7/H7</f>
        <v>0.99291489811670175</v>
      </c>
      <c r="AA7" s="76"/>
      <c r="AB7" s="76"/>
      <c r="AC7" s="76"/>
      <c r="AD7" s="76"/>
      <c r="AE7" s="76"/>
      <c r="AF7" s="6"/>
    </row>
    <row r="8" spans="1:33" s="20" customFormat="1" ht="27.75" customHeight="1" x14ac:dyDescent="0.25">
      <c r="A8" s="25" t="s">
        <v>7</v>
      </c>
      <c r="B8" s="25" t="s">
        <v>7</v>
      </c>
      <c r="C8" s="25" t="s">
        <v>7</v>
      </c>
      <c r="D8" s="24">
        <v>11111</v>
      </c>
      <c r="E8" s="23" t="s">
        <v>6</v>
      </c>
      <c r="F8" s="22">
        <v>1084314103.688735</v>
      </c>
      <c r="G8" s="22">
        <v>1193121719.7400002</v>
      </c>
      <c r="H8" s="22">
        <f>SUMIF($B$9:$B$44,"section",H9:H44)</f>
        <v>1488721553.1600003</v>
      </c>
      <c r="I8" s="22">
        <f>SUMIF($B$9:$B$44,"section",I9:I44)</f>
        <v>1478173809.2799997</v>
      </c>
      <c r="J8" s="22">
        <f>SUMIF($B$9:$B$44,"section",J9:J44)</f>
        <v>10547743.880000014</v>
      </c>
      <c r="K8" s="21">
        <f>IF(G8&lt;&gt;0,I8/H8,0)</f>
        <v>0.99291489811670175</v>
      </c>
      <c r="L8" s="8">
        <f>I8/H8</f>
        <v>0.99291489811670175</v>
      </c>
      <c r="AF8" s="6"/>
    </row>
    <row r="9" spans="1:33" s="2" customFormat="1" ht="27.75" customHeight="1" x14ac:dyDescent="0.25">
      <c r="A9" s="19" t="s">
        <v>5</v>
      </c>
      <c r="B9" s="19" t="s">
        <v>5</v>
      </c>
      <c r="C9" s="19" t="s">
        <v>5</v>
      </c>
      <c r="D9" s="18">
        <v>1111111</v>
      </c>
      <c r="E9" s="75" t="s">
        <v>56</v>
      </c>
      <c r="F9" s="74">
        <v>103990638.35000001</v>
      </c>
      <c r="G9" s="74">
        <v>81738272.435000002</v>
      </c>
      <c r="H9" s="74">
        <f>SUMIF($B$10:$B$16,"article",H10:H16)</f>
        <v>69423656.709999993</v>
      </c>
      <c r="I9" s="74">
        <f>SUMIF($B$10:$B$16,"article",I10:I16)</f>
        <v>63234877.780000009</v>
      </c>
      <c r="J9" s="74">
        <f>SUMIF($B$10:$B$16,"article",J10:J16)</f>
        <v>6188778.9300000025</v>
      </c>
      <c r="K9" s="73">
        <f>IF(G9&lt;&gt;0,I9/H9,0)</f>
        <v>0.91085489841233713</v>
      </c>
      <c r="L9" s="8">
        <f>I9/H9</f>
        <v>0.91085489841233713</v>
      </c>
      <c r="AA9" s="72"/>
      <c r="AB9" s="72"/>
      <c r="AC9" s="72"/>
      <c r="AD9" s="72"/>
      <c r="AE9" s="72"/>
      <c r="AF9" s="6"/>
    </row>
    <row r="10" spans="1:33" s="4" customFormat="1" ht="27.75" customHeight="1" x14ac:dyDescent="0.25">
      <c r="A10" s="13" t="s">
        <v>1</v>
      </c>
      <c r="B10" s="13" t="s">
        <v>1</v>
      </c>
      <c r="C10" s="12">
        <v>1111111</v>
      </c>
      <c r="D10" s="11">
        <v>1</v>
      </c>
      <c r="E10" s="10" t="s">
        <v>3</v>
      </c>
      <c r="F10" s="9">
        <v>25038402.400000002</v>
      </c>
      <c r="G10" s="9">
        <v>32965154.890000001</v>
      </c>
      <c r="H10" s="9">
        <v>55267112.880000003</v>
      </c>
      <c r="I10" s="9">
        <v>50097329</v>
      </c>
      <c r="J10" s="9">
        <f>H10-I10</f>
        <v>5169783.8800000027</v>
      </c>
      <c r="K10" s="8">
        <f>IF(G10&lt;&gt;0,I10/H10,0)</f>
        <v>0.90645822423861699</v>
      </c>
      <c r="L10" s="8">
        <f>I10/H10</f>
        <v>0.90645822423861699</v>
      </c>
      <c r="AA10" s="7"/>
      <c r="AB10" s="7"/>
      <c r="AC10" s="7"/>
      <c r="AD10" s="7"/>
      <c r="AE10" s="7"/>
      <c r="AF10" s="6"/>
      <c r="AG10" s="5"/>
    </row>
    <row r="11" spans="1:33" s="4" customFormat="1" ht="27.75" customHeight="1" x14ac:dyDescent="0.25">
      <c r="A11" s="13" t="s">
        <v>1</v>
      </c>
      <c r="B11" s="13" t="s">
        <v>1</v>
      </c>
      <c r="C11" s="12">
        <v>1111111</v>
      </c>
      <c r="D11" s="11">
        <v>2</v>
      </c>
      <c r="E11" s="10" t="s">
        <v>2</v>
      </c>
      <c r="F11" s="9">
        <v>27387867.040000003</v>
      </c>
      <c r="G11" s="9">
        <v>11250249.969999999</v>
      </c>
      <c r="H11" s="9">
        <v>4590650.1900000004</v>
      </c>
      <c r="I11" s="9">
        <v>7197427.6299999999</v>
      </c>
      <c r="J11" s="9">
        <f>H11-I11</f>
        <v>-2606777.4399999995</v>
      </c>
      <c r="K11" s="8">
        <f>IF(G11&lt;&gt;0,I11/H11,0)</f>
        <v>1.5678449309159841</v>
      </c>
      <c r="L11" s="8">
        <f>I11/H11</f>
        <v>1.5678449309159841</v>
      </c>
      <c r="AA11" s="7"/>
      <c r="AB11" s="7"/>
      <c r="AC11" s="7"/>
      <c r="AD11" s="7"/>
      <c r="AE11" s="7"/>
      <c r="AF11" s="6"/>
      <c r="AG11" s="5"/>
    </row>
    <row r="12" spans="1:33" s="4" customFormat="1" ht="27.75" customHeight="1" x14ac:dyDescent="0.25">
      <c r="A12" s="13" t="s">
        <v>1</v>
      </c>
      <c r="B12" s="13" t="s">
        <v>1</v>
      </c>
      <c r="C12" s="12">
        <v>1111111</v>
      </c>
      <c r="D12" s="11">
        <v>3</v>
      </c>
      <c r="E12" s="10" t="s">
        <v>15</v>
      </c>
      <c r="F12" s="9">
        <v>8780073.0800000001</v>
      </c>
      <c r="G12" s="9">
        <v>8717007.5749999993</v>
      </c>
      <c r="H12" s="9">
        <v>7915893.6399999997</v>
      </c>
      <c r="I12" s="9">
        <v>5250580.45</v>
      </c>
      <c r="J12" s="9">
        <f>H12-I12</f>
        <v>2665313.1899999995</v>
      </c>
      <c r="K12" s="8">
        <f>IF(G12&lt;&gt;0,I12/H12,0)</f>
        <v>0.66329598258725475</v>
      </c>
      <c r="L12" s="8">
        <f>I12/H12</f>
        <v>0.66329598258725475</v>
      </c>
      <c r="AA12" s="7"/>
      <c r="AB12" s="7"/>
      <c r="AC12" s="7"/>
      <c r="AD12" s="7"/>
      <c r="AE12" s="7"/>
      <c r="AF12" s="6"/>
      <c r="AG12" s="5"/>
    </row>
    <row r="13" spans="1:33" s="4" customFormat="1" ht="27.75" customHeight="1" x14ac:dyDescent="0.25">
      <c r="A13" s="13" t="s">
        <v>1</v>
      </c>
      <c r="B13" s="13" t="s">
        <v>1</v>
      </c>
      <c r="C13" s="12">
        <v>1111111</v>
      </c>
      <c r="D13" s="11">
        <v>4</v>
      </c>
      <c r="E13" s="10" t="s">
        <v>14</v>
      </c>
      <c r="F13" s="9">
        <v>2499999.96</v>
      </c>
      <c r="G13" s="9">
        <v>2556018</v>
      </c>
      <c r="H13" s="9">
        <v>150000</v>
      </c>
      <c r="I13" s="9">
        <v>0</v>
      </c>
      <c r="J13" s="9">
        <f>H13-I13</f>
        <v>150000</v>
      </c>
      <c r="K13" s="8">
        <f>IF(G13&lt;&gt;0,I13/H13,0)</f>
        <v>0</v>
      </c>
      <c r="L13" s="8">
        <f>I13/H13</f>
        <v>0</v>
      </c>
      <c r="AA13" s="7"/>
      <c r="AB13" s="7"/>
      <c r="AC13" s="7"/>
      <c r="AD13" s="7"/>
      <c r="AE13" s="7"/>
      <c r="AF13" s="6"/>
      <c r="AG13" s="5"/>
    </row>
    <row r="14" spans="1:33" s="4" customFormat="1" ht="27.75" customHeight="1" x14ac:dyDescent="0.25">
      <c r="A14" s="13" t="s">
        <v>1</v>
      </c>
      <c r="B14" s="13" t="s">
        <v>1</v>
      </c>
      <c r="C14" s="12">
        <v>1111111</v>
      </c>
      <c r="D14" s="11">
        <v>5</v>
      </c>
      <c r="E14" s="10" t="s">
        <v>13</v>
      </c>
      <c r="F14" s="9">
        <v>0</v>
      </c>
      <c r="G14" s="9">
        <v>0</v>
      </c>
      <c r="H14" s="9">
        <v>0</v>
      </c>
      <c r="I14" s="9">
        <v>0</v>
      </c>
      <c r="J14" s="9">
        <f>H14-I14</f>
        <v>0</v>
      </c>
      <c r="K14" s="8">
        <f>IF(G14&lt;&gt;0,I14/H14,0)</f>
        <v>0</v>
      </c>
      <c r="L14" s="8"/>
      <c r="AA14" s="7"/>
      <c r="AB14" s="7"/>
      <c r="AC14" s="7"/>
      <c r="AD14" s="7"/>
      <c r="AE14" s="7"/>
      <c r="AF14" s="6"/>
      <c r="AG14" s="5"/>
    </row>
    <row r="15" spans="1:33" s="4" customFormat="1" ht="27.75" customHeight="1" x14ac:dyDescent="0.25">
      <c r="A15" s="13" t="s">
        <v>1</v>
      </c>
      <c r="B15" s="13" t="s">
        <v>1</v>
      </c>
      <c r="C15" s="12">
        <v>1111111</v>
      </c>
      <c r="D15" s="11">
        <v>7</v>
      </c>
      <c r="E15" s="10" t="s">
        <v>0</v>
      </c>
      <c r="F15" s="9">
        <v>1099299.8799999999</v>
      </c>
      <c r="G15" s="9">
        <v>0</v>
      </c>
      <c r="H15" s="9">
        <v>0</v>
      </c>
      <c r="I15" s="9">
        <v>0</v>
      </c>
      <c r="J15" s="9">
        <f>H15-I15</f>
        <v>0</v>
      </c>
      <c r="K15" s="8">
        <f>IF(G15&lt;&gt;0,I15/H15,0)</f>
        <v>0</v>
      </c>
      <c r="L15" s="8"/>
      <c r="AA15" s="7"/>
      <c r="AB15" s="7"/>
      <c r="AC15" s="7"/>
      <c r="AD15" s="7"/>
      <c r="AE15" s="7"/>
      <c r="AF15" s="6"/>
      <c r="AG15" s="5"/>
    </row>
    <row r="16" spans="1:33" s="4" customFormat="1" ht="27.75" customHeight="1" x14ac:dyDescent="0.25">
      <c r="A16" s="13" t="s">
        <v>1</v>
      </c>
      <c r="B16" s="13" t="s">
        <v>1</v>
      </c>
      <c r="C16" s="12">
        <v>1111111</v>
      </c>
      <c r="D16" s="11">
        <v>9</v>
      </c>
      <c r="E16" s="10" t="s">
        <v>12</v>
      </c>
      <c r="F16" s="9">
        <v>39184995.990000002</v>
      </c>
      <c r="G16" s="9">
        <v>26249842</v>
      </c>
      <c r="H16" s="9">
        <v>1500000</v>
      </c>
      <c r="I16" s="9">
        <v>689540.7</v>
      </c>
      <c r="J16" s="9">
        <f>H16-I16</f>
        <v>810459.3</v>
      </c>
      <c r="K16" s="8">
        <f>IF(G16&lt;&gt;0,I16/H16,0)</f>
        <v>0.45969379999999999</v>
      </c>
      <c r="L16" s="8">
        <f>I16/H16</f>
        <v>0.45969379999999999</v>
      </c>
      <c r="AA16" s="7"/>
      <c r="AB16" s="7"/>
      <c r="AC16" s="7"/>
      <c r="AD16" s="7"/>
      <c r="AE16" s="7"/>
      <c r="AF16" s="6"/>
      <c r="AG16" s="5"/>
    </row>
    <row r="17" spans="1:33" s="2" customFormat="1" ht="27.75" customHeight="1" x14ac:dyDescent="0.25">
      <c r="A17" s="19" t="s">
        <v>5</v>
      </c>
      <c r="B17" s="19" t="s">
        <v>5</v>
      </c>
      <c r="C17" s="19" t="s">
        <v>5</v>
      </c>
      <c r="D17" s="18">
        <v>1111112</v>
      </c>
      <c r="E17" s="17" t="s">
        <v>55</v>
      </c>
      <c r="F17" s="16">
        <v>803122187.07873499</v>
      </c>
      <c r="G17" s="16">
        <v>914891823.78499997</v>
      </c>
      <c r="H17" s="16">
        <f>SUMIF($B$18:$B$24,"article",H18:H24)</f>
        <v>1095459452.53</v>
      </c>
      <c r="I17" s="16">
        <f>SUMIF($B$18:$B$24,"article",I18:I24)</f>
        <v>1091721287.8899999</v>
      </c>
      <c r="J17" s="16">
        <f>SUMIF($B$18:$B$24,"article",J18:J24)</f>
        <v>3738164.639999995</v>
      </c>
      <c r="K17" s="15">
        <f>IF(G17&lt;&gt;0,I17/H17,0)</f>
        <v>0.99658758283442928</v>
      </c>
      <c r="L17" s="8">
        <f>I17/H17</f>
        <v>0.99658758283442928</v>
      </c>
      <c r="AA17" s="14"/>
      <c r="AB17" s="14"/>
      <c r="AC17" s="14"/>
      <c r="AD17" s="14"/>
      <c r="AE17" s="14"/>
      <c r="AF17" s="6"/>
    </row>
    <row r="18" spans="1:33" s="4" customFormat="1" ht="27.75" customHeight="1" x14ac:dyDescent="0.25">
      <c r="A18" s="13" t="s">
        <v>1</v>
      </c>
      <c r="B18" s="13" t="s">
        <v>1</v>
      </c>
      <c r="C18" s="12">
        <v>1111112</v>
      </c>
      <c r="D18" s="11">
        <v>1</v>
      </c>
      <c r="E18" s="10" t="s">
        <v>3</v>
      </c>
      <c r="F18" s="9">
        <v>362061678.23999995</v>
      </c>
      <c r="G18" s="9">
        <v>393466927.32999998</v>
      </c>
      <c r="H18" s="9">
        <v>467277414.38999999</v>
      </c>
      <c r="I18" s="9">
        <v>468761636.73000002</v>
      </c>
      <c r="J18" s="9">
        <f>H18-I18</f>
        <v>-1484222.3400000334</v>
      </c>
      <c r="K18" s="8">
        <f>IF(G18&lt;&gt;0,I18/H18,0)</f>
        <v>1.0031763194502725</v>
      </c>
      <c r="L18" s="8">
        <f>I18/H18</f>
        <v>1.0031763194502725</v>
      </c>
      <c r="AA18" s="7"/>
      <c r="AB18" s="7"/>
      <c r="AC18" s="7"/>
      <c r="AD18" s="7"/>
      <c r="AE18" s="7"/>
      <c r="AF18" s="6"/>
      <c r="AG18" s="5"/>
    </row>
    <row r="19" spans="1:33" s="4" customFormat="1" ht="27.75" customHeight="1" x14ac:dyDescent="0.25">
      <c r="A19" s="13" t="s">
        <v>1</v>
      </c>
      <c r="B19" s="13" t="s">
        <v>1</v>
      </c>
      <c r="C19" s="12">
        <v>1111112</v>
      </c>
      <c r="D19" s="11">
        <v>2</v>
      </c>
      <c r="E19" s="10" t="s">
        <v>2</v>
      </c>
      <c r="F19" s="9">
        <v>65483963.579999998</v>
      </c>
      <c r="G19" s="9">
        <v>82400634.144999996</v>
      </c>
      <c r="H19" s="9">
        <v>51739933.030000001</v>
      </c>
      <c r="I19" s="9">
        <v>47859085.869999997</v>
      </c>
      <c r="J19" s="9">
        <f>H19-I19</f>
        <v>3880847.1600000039</v>
      </c>
      <c r="K19" s="8">
        <f>IF(G19&lt;&gt;0,I19/H19,0)</f>
        <v>0.92499319321210172</v>
      </c>
      <c r="L19" s="8">
        <f>I19/H19</f>
        <v>0.92499319321210172</v>
      </c>
      <c r="AA19" s="7"/>
      <c r="AB19" s="7"/>
      <c r="AC19" s="7"/>
      <c r="AD19" s="7"/>
      <c r="AE19" s="7"/>
      <c r="AF19" s="6"/>
      <c r="AG19" s="5"/>
    </row>
    <row r="20" spans="1:33" s="4" customFormat="1" ht="27.75" customHeight="1" x14ac:dyDescent="0.25">
      <c r="A20" s="13" t="s">
        <v>1</v>
      </c>
      <c r="B20" s="13" t="s">
        <v>1</v>
      </c>
      <c r="C20" s="12">
        <v>1111112</v>
      </c>
      <c r="D20" s="11">
        <v>3</v>
      </c>
      <c r="E20" s="10" t="s">
        <v>15</v>
      </c>
      <c r="F20" s="9">
        <v>53263029.449999996</v>
      </c>
      <c r="G20" s="9">
        <v>52025697.450000003</v>
      </c>
      <c r="H20" s="9">
        <v>62009879.149999999</v>
      </c>
      <c r="I20" s="9">
        <v>62453540.799999997</v>
      </c>
      <c r="J20" s="9">
        <f>H20-I20</f>
        <v>-443661.64999999851</v>
      </c>
      <c r="K20" s="8">
        <f>IF(G20&lt;&gt;0,I20/H20,0)</f>
        <v>1.0071546930276511</v>
      </c>
      <c r="L20" s="8">
        <f>I20/H20</f>
        <v>1.0071546930276511</v>
      </c>
      <c r="AA20" s="7"/>
      <c r="AB20" s="7"/>
      <c r="AC20" s="7"/>
      <c r="AD20" s="7"/>
      <c r="AE20" s="7"/>
      <c r="AF20" s="6"/>
      <c r="AG20" s="5"/>
    </row>
    <row r="21" spans="1:33" s="4" customFormat="1" ht="27.75" customHeight="1" x14ac:dyDescent="0.25">
      <c r="A21" s="13" t="s">
        <v>1</v>
      </c>
      <c r="B21" s="13" t="s">
        <v>1</v>
      </c>
      <c r="C21" s="12">
        <v>1111112</v>
      </c>
      <c r="D21" s="11">
        <v>4</v>
      </c>
      <c r="E21" s="10" t="s">
        <v>14</v>
      </c>
      <c r="F21" s="9">
        <v>8113523.6462038513</v>
      </c>
      <c r="G21" s="9">
        <v>4473811</v>
      </c>
      <c r="H21" s="9">
        <v>12105417.720000001</v>
      </c>
      <c r="I21" s="9">
        <v>11685123.539999999</v>
      </c>
      <c r="J21" s="9">
        <f>H21-I21</f>
        <v>420294.18000000156</v>
      </c>
      <c r="K21" s="8">
        <f>IF(G21&lt;&gt;0,I21/H21,0)</f>
        <v>0.96528048930475063</v>
      </c>
      <c r="L21" s="8">
        <f>I21/H21</f>
        <v>0.96528048930475063</v>
      </c>
      <c r="AA21" s="7"/>
      <c r="AB21" s="7"/>
      <c r="AC21" s="7"/>
      <c r="AD21" s="7"/>
      <c r="AE21" s="7"/>
      <c r="AF21" s="6"/>
      <c r="AG21" s="5"/>
    </row>
    <row r="22" spans="1:33" s="4" customFormat="1" ht="27.75" customHeight="1" x14ac:dyDescent="0.25">
      <c r="A22" s="13" t="s">
        <v>1</v>
      </c>
      <c r="B22" s="13" t="s">
        <v>1</v>
      </c>
      <c r="C22" s="12">
        <v>1111112</v>
      </c>
      <c r="D22" s="11">
        <v>5</v>
      </c>
      <c r="E22" s="10" t="s">
        <v>13</v>
      </c>
      <c r="F22" s="9">
        <v>200000</v>
      </c>
      <c r="G22" s="9">
        <v>0</v>
      </c>
      <c r="H22" s="9">
        <v>0</v>
      </c>
      <c r="I22" s="9">
        <v>0</v>
      </c>
      <c r="J22" s="9">
        <f>H22-I22</f>
        <v>0</v>
      </c>
      <c r="K22" s="8">
        <f>IF(G22&lt;&gt;0,I22/H22,0)</f>
        <v>0</v>
      </c>
      <c r="L22" s="8"/>
      <c r="AA22" s="7"/>
      <c r="AB22" s="7"/>
      <c r="AC22" s="7"/>
      <c r="AD22" s="7"/>
      <c r="AE22" s="7"/>
      <c r="AF22" s="6"/>
      <c r="AG22" s="5"/>
    </row>
    <row r="23" spans="1:33" s="4" customFormat="1" ht="27.75" customHeight="1" x14ac:dyDescent="0.25">
      <c r="A23" s="13" t="s">
        <v>1</v>
      </c>
      <c r="B23" s="13" t="s">
        <v>1</v>
      </c>
      <c r="C23" s="12">
        <v>1111112</v>
      </c>
      <c r="D23" s="11">
        <v>7</v>
      </c>
      <c r="E23" s="10" t="s">
        <v>0</v>
      </c>
      <c r="F23" s="9">
        <v>167999992.16253117</v>
      </c>
      <c r="G23" s="9">
        <v>188420253.86000001</v>
      </c>
      <c r="H23" s="9">
        <v>190526057.24000001</v>
      </c>
      <c r="I23" s="9">
        <v>190576586.34999996</v>
      </c>
      <c r="J23" s="9">
        <f>H23-I23</f>
        <v>-50529.1099999547</v>
      </c>
      <c r="K23" s="8">
        <f>IF(G23&lt;&gt;0,I23/H23,0)</f>
        <v>1.0002652083958066</v>
      </c>
      <c r="L23" s="8">
        <f>I23/H23</f>
        <v>1.0002652083958066</v>
      </c>
      <c r="AA23" s="7"/>
      <c r="AB23" s="7"/>
      <c r="AC23" s="7"/>
      <c r="AD23" s="7"/>
      <c r="AE23" s="7"/>
      <c r="AF23" s="6"/>
      <c r="AG23" s="5"/>
    </row>
    <row r="24" spans="1:33" s="4" customFormat="1" ht="27.75" customHeight="1" x14ac:dyDescent="0.25">
      <c r="A24" s="13" t="s">
        <v>1</v>
      </c>
      <c r="B24" s="13" t="s">
        <v>1</v>
      </c>
      <c r="C24" s="12">
        <v>1111112</v>
      </c>
      <c r="D24" s="11">
        <v>9</v>
      </c>
      <c r="E24" s="10" t="s">
        <v>12</v>
      </c>
      <c r="F24" s="9">
        <v>146000000</v>
      </c>
      <c r="G24" s="9">
        <v>194104500</v>
      </c>
      <c r="H24" s="9">
        <v>311800751</v>
      </c>
      <c r="I24" s="9">
        <v>310385314.60000002</v>
      </c>
      <c r="J24" s="9">
        <f>H24-I24</f>
        <v>1415436.3999999762</v>
      </c>
      <c r="K24" s="8">
        <f>IF(G24&lt;&gt;0,I24/H24,0)</f>
        <v>0.99546044582811166</v>
      </c>
      <c r="L24" s="8">
        <f>I24/H24</f>
        <v>0.99546044582811166</v>
      </c>
      <c r="AA24" s="7"/>
      <c r="AB24" s="7"/>
      <c r="AC24" s="7"/>
      <c r="AD24" s="7"/>
      <c r="AE24" s="7"/>
      <c r="AF24" s="6"/>
      <c r="AG24" s="5"/>
    </row>
    <row r="25" spans="1:33" s="2" customFormat="1" ht="27.75" customHeight="1" x14ac:dyDescent="0.25">
      <c r="A25" s="19" t="s">
        <v>5</v>
      </c>
      <c r="B25" s="19" t="s">
        <v>5</v>
      </c>
      <c r="C25" s="19" t="s">
        <v>5</v>
      </c>
      <c r="D25" s="18">
        <v>1111113</v>
      </c>
      <c r="E25" s="17" t="s">
        <v>157</v>
      </c>
      <c r="F25" s="16">
        <v>71433444.680000007</v>
      </c>
      <c r="G25" s="16">
        <v>87500678.870000005</v>
      </c>
      <c r="H25" s="16">
        <f>SUMIF($B$26:$B$32,"article",H26:H32)</f>
        <v>120637778.87</v>
      </c>
      <c r="I25" s="16">
        <f>SUMIF($B$26:$B$32,"article",I26:I32)</f>
        <v>120634068.63</v>
      </c>
      <c r="J25" s="16">
        <f>SUMIF($B$26:$B$32,"article",J26:J32)</f>
        <v>3710.2400000095367</v>
      </c>
      <c r="K25" s="15">
        <f>IF(G25&lt;&gt;0,I25/H25,0)</f>
        <v>0.99996924479184912</v>
      </c>
      <c r="L25" s="8">
        <f>I25/H25</f>
        <v>0.99996924479184912</v>
      </c>
      <c r="AB25" s="14"/>
      <c r="AC25" s="14"/>
      <c r="AD25" s="14"/>
      <c r="AE25" s="14"/>
      <c r="AF25" s="6"/>
    </row>
    <row r="26" spans="1:33" s="4" customFormat="1" ht="27.75" customHeight="1" x14ac:dyDescent="0.25">
      <c r="A26" s="13" t="s">
        <v>1</v>
      </c>
      <c r="B26" s="13" t="s">
        <v>1</v>
      </c>
      <c r="C26" s="12">
        <v>1111113</v>
      </c>
      <c r="D26" s="11">
        <v>1</v>
      </c>
      <c r="E26" s="10" t="s">
        <v>3</v>
      </c>
      <c r="F26" s="9">
        <v>40065572.719999999</v>
      </c>
      <c r="G26" s="9">
        <v>54241593.280000001</v>
      </c>
      <c r="H26" s="9">
        <v>66288949.280000001</v>
      </c>
      <c r="I26" s="9">
        <v>66285265.579999998</v>
      </c>
      <c r="J26" s="9">
        <f>H26-I26</f>
        <v>3683.7000000029802</v>
      </c>
      <c r="K26" s="8">
        <f>IF(G26&lt;&gt;0,I26/H26,0)</f>
        <v>0.99994442965169894</v>
      </c>
      <c r="L26" s="8">
        <f>I26/H26</f>
        <v>0.99994442965169894</v>
      </c>
      <c r="AB26" s="7"/>
      <c r="AC26" s="7"/>
      <c r="AD26" s="7"/>
      <c r="AE26" s="7"/>
      <c r="AF26" s="6"/>
      <c r="AG26" s="5"/>
    </row>
    <row r="27" spans="1:33" s="4" customFormat="1" ht="27.75" customHeight="1" x14ac:dyDescent="0.25">
      <c r="A27" s="13" t="s">
        <v>1</v>
      </c>
      <c r="B27" s="13" t="s">
        <v>1</v>
      </c>
      <c r="C27" s="12">
        <v>1111113</v>
      </c>
      <c r="D27" s="11">
        <v>2</v>
      </c>
      <c r="E27" s="10" t="s">
        <v>2</v>
      </c>
      <c r="F27" s="9">
        <v>31367871.960000001</v>
      </c>
      <c r="G27" s="9">
        <v>33259085.59</v>
      </c>
      <c r="H27" s="9">
        <v>54348829.590000004</v>
      </c>
      <c r="I27" s="9">
        <v>54348803.049999997</v>
      </c>
      <c r="J27" s="9">
        <f>H27-I27</f>
        <v>26.540000006556511</v>
      </c>
      <c r="K27" s="8">
        <f>IF(G27&lt;&gt;0,I27/H27,0)</f>
        <v>0.99999951167301659</v>
      </c>
      <c r="L27" s="8">
        <f>I27/H27</f>
        <v>0.99999951167301659</v>
      </c>
      <c r="AB27" s="7"/>
      <c r="AC27" s="7"/>
      <c r="AD27" s="7"/>
      <c r="AE27" s="7"/>
      <c r="AF27" s="6"/>
      <c r="AG27" s="5"/>
    </row>
    <row r="28" spans="1:33" s="4" customFormat="1" ht="27.75" customHeight="1" x14ac:dyDescent="0.25">
      <c r="A28" s="13" t="s">
        <v>1</v>
      </c>
      <c r="B28" s="13" t="s">
        <v>1</v>
      </c>
      <c r="C28" s="12">
        <v>1111113</v>
      </c>
      <c r="D28" s="11">
        <v>3</v>
      </c>
      <c r="E28" s="10" t="s">
        <v>15</v>
      </c>
      <c r="F28" s="9">
        <v>0</v>
      </c>
      <c r="G28" s="9">
        <v>0</v>
      </c>
      <c r="H28" s="9">
        <v>0</v>
      </c>
      <c r="I28" s="9">
        <v>0</v>
      </c>
      <c r="J28" s="9">
        <f>H28-I28</f>
        <v>0</v>
      </c>
      <c r="K28" s="8">
        <f>IF(G28&lt;&gt;0,I28/H28,0)</f>
        <v>0</v>
      </c>
      <c r="L28" s="8" t="e">
        <f>I28/H28</f>
        <v>#DIV/0!</v>
      </c>
      <c r="AB28" s="7"/>
      <c r="AC28" s="7"/>
      <c r="AD28" s="7"/>
      <c r="AE28" s="7"/>
      <c r="AF28" s="6"/>
      <c r="AG28" s="5"/>
    </row>
    <row r="29" spans="1:33" s="4" customFormat="1" ht="27.75" customHeight="1" x14ac:dyDescent="0.25">
      <c r="A29" s="13" t="s">
        <v>1</v>
      </c>
      <c r="B29" s="13" t="s">
        <v>1</v>
      </c>
      <c r="C29" s="12">
        <v>1111113</v>
      </c>
      <c r="D29" s="11">
        <v>4</v>
      </c>
      <c r="E29" s="10" t="s">
        <v>14</v>
      </c>
      <c r="F29" s="9">
        <v>0</v>
      </c>
      <c r="G29" s="9">
        <v>0</v>
      </c>
      <c r="H29" s="9">
        <v>0</v>
      </c>
      <c r="I29" s="9">
        <v>0</v>
      </c>
      <c r="J29" s="9">
        <f>H29-I29</f>
        <v>0</v>
      </c>
      <c r="K29" s="8">
        <f>IF(G29&lt;&gt;0,I29/H29,0)</f>
        <v>0</v>
      </c>
      <c r="L29" s="8" t="e">
        <f>I29/H29</f>
        <v>#DIV/0!</v>
      </c>
      <c r="AB29" s="7"/>
      <c r="AC29" s="7"/>
      <c r="AD29" s="7"/>
      <c r="AE29" s="7"/>
      <c r="AF29" s="6"/>
      <c r="AG29" s="5"/>
    </row>
    <row r="30" spans="1:33" s="4" customFormat="1" ht="27.75" customHeight="1" x14ac:dyDescent="0.25">
      <c r="A30" s="13" t="s">
        <v>1</v>
      </c>
      <c r="B30" s="13" t="s">
        <v>1</v>
      </c>
      <c r="C30" s="12">
        <v>1111113</v>
      </c>
      <c r="D30" s="11">
        <v>5</v>
      </c>
      <c r="E30" s="10" t="s">
        <v>13</v>
      </c>
      <c r="F30" s="9">
        <v>0</v>
      </c>
      <c r="G30" s="9">
        <v>0</v>
      </c>
      <c r="H30" s="9">
        <v>0</v>
      </c>
      <c r="I30" s="9">
        <v>0</v>
      </c>
      <c r="J30" s="9">
        <f>H30-I30</f>
        <v>0</v>
      </c>
      <c r="K30" s="8">
        <f>IF(G30&lt;&gt;0,I30/H30,0)</f>
        <v>0</v>
      </c>
      <c r="L30" s="8" t="e">
        <f>I30/H30</f>
        <v>#DIV/0!</v>
      </c>
      <c r="AB30" s="7"/>
      <c r="AC30" s="7"/>
      <c r="AD30" s="7"/>
      <c r="AE30" s="7"/>
      <c r="AF30" s="6"/>
      <c r="AG30" s="5"/>
    </row>
    <row r="31" spans="1:33" s="4" customFormat="1" ht="27.75" customHeight="1" x14ac:dyDescent="0.25">
      <c r="A31" s="13" t="s">
        <v>1</v>
      </c>
      <c r="B31" s="13" t="s">
        <v>1</v>
      </c>
      <c r="C31" s="12">
        <v>1111113</v>
      </c>
      <c r="D31" s="11">
        <v>7</v>
      </c>
      <c r="E31" s="10" t="s">
        <v>0</v>
      </c>
      <c r="F31" s="9">
        <v>0</v>
      </c>
      <c r="G31" s="9">
        <v>0</v>
      </c>
      <c r="H31" s="9">
        <v>0</v>
      </c>
      <c r="I31" s="9">
        <v>0</v>
      </c>
      <c r="J31" s="9">
        <f>H31-I31</f>
        <v>0</v>
      </c>
      <c r="K31" s="8">
        <f>IF(G31&lt;&gt;0,I31/H31,0)</f>
        <v>0</v>
      </c>
      <c r="L31" s="8" t="e">
        <f>I31/H31</f>
        <v>#DIV/0!</v>
      </c>
      <c r="AB31" s="7"/>
      <c r="AC31" s="7"/>
      <c r="AD31" s="7"/>
      <c r="AE31" s="7"/>
      <c r="AF31" s="6"/>
      <c r="AG31" s="5"/>
    </row>
    <row r="32" spans="1:33" s="4" customFormat="1" ht="27.75" customHeight="1" x14ac:dyDescent="0.25">
      <c r="A32" s="13" t="s">
        <v>1</v>
      </c>
      <c r="B32" s="13" t="s">
        <v>1</v>
      </c>
      <c r="C32" s="12">
        <v>1111113</v>
      </c>
      <c r="D32" s="11">
        <v>9</v>
      </c>
      <c r="E32" s="10" t="s">
        <v>12</v>
      </c>
      <c r="F32" s="9">
        <v>0</v>
      </c>
      <c r="G32" s="9">
        <v>0</v>
      </c>
      <c r="H32" s="9">
        <v>0</v>
      </c>
      <c r="I32" s="9">
        <v>0</v>
      </c>
      <c r="J32" s="9">
        <f>H32-I32</f>
        <v>0</v>
      </c>
      <c r="K32" s="8">
        <f>IF(G32&lt;&gt;0,I32/H32,0)</f>
        <v>0</v>
      </c>
      <c r="L32" s="8" t="e">
        <f>I32/H32</f>
        <v>#DIV/0!</v>
      </c>
      <c r="AB32" s="7"/>
      <c r="AC32" s="7"/>
      <c r="AD32" s="7"/>
      <c r="AE32" s="7"/>
      <c r="AF32" s="6"/>
      <c r="AG32" s="5"/>
    </row>
    <row r="33" spans="1:33" s="2" customFormat="1" ht="27.75" customHeight="1" x14ac:dyDescent="0.25">
      <c r="A33" s="51" t="s">
        <v>5</v>
      </c>
      <c r="B33" s="51" t="s">
        <v>5</v>
      </c>
      <c r="C33" s="51" t="s">
        <v>5</v>
      </c>
      <c r="D33" s="18">
        <v>1111114</v>
      </c>
      <c r="E33" s="17" t="s">
        <v>156</v>
      </c>
      <c r="F33" s="16">
        <v>30821789.469999999</v>
      </c>
      <c r="G33" s="16">
        <v>29799040.880000003</v>
      </c>
      <c r="H33" s="16">
        <f>SUMIF($B$34:$B$40,"article",H34:H40)</f>
        <v>61805179.899999999</v>
      </c>
      <c r="I33" s="16">
        <f>SUMIF($B$34:$B$40,"article",I34:I40)</f>
        <v>61674052.509999998</v>
      </c>
      <c r="J33" s="16">
        <f>SUMIF($B$34:$B$40,"article",J34:J40)</f>
        <v>131127.3900000006</v>
      </c>
      <c r="K33" s="15">
        <f>IF(G33&lt;&gt;0,I33/H33,0)</f>
        <v>0.99787837540134716</v>
      </c>
      <c r="L33" s="8">
        <f>I33/H33</f>
        <v>0.99787837540134716</v>
      </c>
      <c r="AB33" s="14"/>
      <c r="AC33" s="14"/>
      <c r="AD33" s="14"/>
      <c r="AE33" s="14"/>
      <c r="AF33" s="6"/>
    </row>
    <row r="34" spans="1:33" s="4" customFormat="1" ht="27.75" customHeight="1" x14ac:dyDescent="0.25">
      <c r="A34" s="13" t="s">
        <v>1</v>
      </c>
      <c r="B34" s="13" t="s">
        <v>1</v>
      </c>
      <c r="C34" s="12">
        <v>1111114</v>
      </c>
      <c r="D34" s="11">
        <v>1</v>
      </c>
      <c r="E34" s="10" t="s">
        <v>3</v>
      </c>
      <c r="F34" s="9">
        <v>20036352.469999999</v>
      </c>
      <c r="G34" s="9">
        <v>19101809.990000002</v>
      </c>
      <c r="H34" s="9">
        <v>44175458.009999998</v>
      </c>
      <c r="I34" s="9">
        <v>44105873.659999996</v>
      </c>
      <c r="J34" s="9">
        <f>H34-I34</f>
        <v>69584.35000000149</v>
      </c>
      <c r="K34" s="8">
        <f>IF(G34&lt;&gt;0,I34/H34,0)</f>
        <v>0.99842481882170298</v>
      </c>
      <c r="L34" s="8">
        <f>I34/H34</f>
        <v>0.99842481882170298</v>
      </c>
      <c r="AB34" s="7"/>
      <c r="AC34" s="7"/>
      <c r="AD34" s="7"/>
      <c r="AE34" s="7"/>
      <c r="AF34" s="6"/>
      <c r="AG34" s="5"/>
    </row>
    <row r="35" spans="1:33" s="4" customFormat="1" ht="27.75" customHeight="1" x14ac:dyDescent="0.25">
      <c r="A35" s="13" t="s">
        <v>1</v>
      </c>
      <c r="B35" s="13" t="s">
        <v>1</v>
      </c>
      <c r="C35" s="12">
        <v>1111114</v>
      </c>
      <c r="D35" s="11">
        <v>2</v>
      </c>
      <c r="E35" s="10" t="s">
        <v>2</v>
      </c>
      <c r="F35" s="9">
        <v>10785437</v>
      </c>
      <c r="G35" s="9">
        <v>10697230.890000001</v>
      </c>
      <c r="H35" s="9">
        <v>17629721.890000001</v>
      </c>
      <c r="I35" s="9">
        <v>17568178.850000001</v>
      </c>
      <c r="J35" s="9">
        <f>H35-I35</f>
        <v>61543.039999999106</v>
      </c>
      <c r="K35" s="8">
        <f>IF(G35&lt;&gt;0,I35/H35,0)</f>
        <v>0.99650913154592036</v>
      </c>
      <c r="L35" s="8">
        <f>I35/H35</f>
        <v>0.99650913154592036</v>
      </c>
      <c r="AB35" s="7"/>
      <c r="AC35" s="7"/>
      <c r="AD35" s="7"/>
      <c r="AE35" s="7"/>
      <c r="AF35" s="6"/>
      <c r="AG35" s="5"/>
    </row>
    <row r="36" spans="1:33" s="4" customFormat="1" ht="27.75" customHeight="1" x14ac:dyDescent="0.25">
      <c r="A36" s="13" t="s">
        <v>1</v>
      </c>
      <c r="B36" s="13" t="s">
        <v>1</v>
      </c>
      <c r="C36" s="12">
        <v>1111114</v>
      </c>
      <c r="D36" s="11">
        <v>3</v>
      </c>
      <c r="E36" s="10" t="s">
        <v>15</v>
      </c>
      <c r="F36" s="9">
        <v>0</v>
      </c>
      <c r="G36" s="9">
        <v>0</v>
      </c>
      <c r="H36" s="9">
        <v>0</v>
      </c>
      <c r="I36" s="9">
        <v>0</v>
      </c>
      <c r="J36" s="9">
        <f>H36-I36</f>
        <v>0</v>
      </c>
      <c r="K36" s="8">
        <f>IF(G36&lt;&gt;0,I36/H36,0)</f>
        <v>0</v>
      </c>
      <c r="L36" s="8" t="e">
        <f>I36/H36</f>
        <v>#DIV/0!</v>
      </c>
      <c r="AB36" s="7"/>
      <c r="AC36" s="7"/>
      <c r="AD36" s="7"/>
      <c r="AE36" s="7"/>
      <c r="AF36" s="6"/>
      <c r="AG36" s="5"/>
    </row>
    <row r="37" spans="1:33" s="4" customFormat="1" ht="27.75" customHeight="1" x14ac:dyDescent="0.25">
      <c r="A37" s="13" t="s">
        <v>1</v>
      </c>
      <c r="B37" s="13" t="s">
        <v>1</v>
      </c>
      <c r="C37" s="12">
        <v>1111114</v>
      </c>
      <c r="D37" s="11">
        <v>4</v>
      </c>
      <c r="E37" s="10" t="s">
        <v>14</v>
      </c>
      <c r="F37" s="9">
        <v>0</v>
      </c>
      <c r="G37" s="9">
        <v>0</v>
      </c>
      <c r="H37" s="9">
        <v>0</v>
      </c>
      <c r="I37" s="9">
        <v>0</v>
      </c>
      <c r="J37" s="9">
        <f>H37-I37</f>
        <v>0</v>
      </c>
      <c r="K37" s="8">
        <f>IF(G37&lt;&gt;0,I37/H37,0)</f>
        <v>0</v>
      </c>
      <c r="L37" s="8" t="e">
        <f>I37/H37</f>
        <v>#DIV/0!</v>
      </c>
      <c r="AB37" s="7"/>
      <c r="AC37" s="7"/>
      <c r="AD37" s="7"/>
      <c r="AE37" s="7"/>
      <c r="AF37" s="6"/>
      <c r="AG37" s="5"/>
    </row>
    <row r="38" spans="1:33" s="4" customFormat="1" ht="27.75" customHeight="1" x14ac:dyDescent="0.25">
      <c r="A38" s="13" t="s">
        <v>1</v>
      </c>
      <c r="B38" s="13" t="s">
        <v>1</v>
      </c>
      <c r="C38" s="12">
        <v>1111114</v>
      </c>
      <c r="D38" s="11">
        <v>5</v>
      </c>
      <c r="E38" s="10" t="s">
        <v>13</v>
      </c>
      <c r="F38" s="9">
        <v>0</v>
      </c>
      <c r="G38" s="9">
        <v>0</v>
      </c>
      <c r="H38" s="9">
        <v>0</v>
      </c>
      <c r="I38" s="9">
        <v>0</v>
      </c>
      <c r="J38" s="9">
        <f>H38-I38</f>
        <v>0</v>
      </c>
      <c r="K38" s="8">
        <f>IF(G38&lt;&gt;0,I38/H38,0)</f>
        <v>0</v>
      </c>
      <c r="L38" s="8" t="e">
        <f>I38/H38</f>
        <v>#DIV/0!</v>
      </c>
      <c r="AB38" s="7"/>
      <c r="AC38" s="7"/>
      <c r="AD38" s="7"/>
      <c r="AE38" s="7"/>
      <c r="AF38" s="6"/>
      <c r="AG38" s="5"/>
    </row>
    <row r="39" spans="1:33" s="4" customFormat="1" ht="27.75" customHeight="1" x14ac:dyDescent="0.25">
      <c r="A39" s="13" t="s">
        <v>1</v>
      </c>
      <c r="B39" s="13" t="s">
        <v>1</v>
      </c>
      <c r="C39" s="12">
        <v>1111114</v>
      </c>
      <c r="D39" s="11">
        <v>7</v>
      </c>
      <c r="E39" s="10" t="s">
        <v>0</v>
      </c>
      <c r="F39" s="9">
        <v>0</v>
      </c>
      <c r="G39" s="9">
        <v>0</v>
      </c>
      <c r="H39" s="9">
        <v>0</v>
      </c>
      <c r="I39" s="9">
        <v>0</v>
      </c>
      <c r="J39" s="9">
        <f>H39-I39</f>
        <v>0</v>
      </c>
      <c r="K39" s="8">
        <f>IF(G39&lt;&gt;0,I39/H39,0)</f>
        <v>0</v>
      </c>
      <c r="L39" s="8" t="e">
        <f>I39/H39</f>
        <v>#DIV/0!</v>
      </c>
      <c r="AB39" s="7"/>
      <c r="AC39" s="7"/>
      <c r="AD39" s="7"/>
      <c r="AE39" s="7"/>
      <c r="AF39" s="6"/>
      <c r="AG39" s="5"/>
    </row>
    <row r="40" spans="1:33" s="4" customFormat="1" ht="27.75" customHeight="1" x14ac:dyDescent="0.25">
      <c r="A40" s="13" t="s">
        <v>1</v>
      </c>
      <c r="B40" s="13" t="s">
        <v>1</v>
      </c>
      <c r="C40" s="12">
        <v>1111114</v>
      </c>
      <c r="D40" s="11">
        <v>9</v>
      </c>
      <c r="E40" s="10" t="s">
        <v>12</v>
      </c>
      <c r="F40" s="9">
        <v>0</v>
      </c>
      <c r="G40" s="9">
        <v>0</v>
      </c>
      <c r="H40" s="9">
        <v>0</v>
      </c>
      <c r="I40" s="9">
        <v>0</v>
      </c>
      <c r="J40" s="9">
        <f>H40-I40</f>
        <v>0</v>
      </c>
      <c r="K40" s="8">
        <f>IF(G40&lt;&gt;0,I40/H40,0)</f>
        <v>0</v>
      </c>
      <c r="L40" s="8" t="e">
        <f>I40/H40</f>
        <v>#DIV/0!</v>
      </c>
      <c r="AB40" s="7"/>
      <c r="AC40" s="7"/>
      <c r="AD40" s="7"/>
      <c r="AE40" s="7"/>
      <c r="AF40" s="6"/>
      <c r="AG40" s="5"/>
    </row>
    <row r="41" spans="1:33" s="2" customFormat="1" ht="27.75" customHeight="1" x14ac:dyDescent="0.25">
      <c r="A41" s="19" t="s">
        <v>5</v>
      </c>
      <c r="B41" s="19" t="s">
        <v>5</v>
      </c>
      <c r="C41" s="19" t="s">
        <v>5</v>
      </c>
      <c r="D41" s="18">
        <v>1111115</v>
      </c>
      <c r="E41" s="17" t="s">
        <v>155</v>
      </c>
      <c r="F41" s="16">
        <v>74946044.109999999</v>
      </c>
      <c r="G41" s="16">
        <v>79191903.769999996</v>
      </c>
      <c r="H41" s="16">
        <f>SUMIF($B$42:$B$44,"article",H42:H44)</f>
        <v>141395485.15000001</v>
      </c>
      <c r="I41" s="16">
        <f>SUMIF($B$42:$B$44,"article",I42:I44)</f>
        <v>140909522.47</v>
      </c>
      <c r="J41" s="16">
        <f>SUMIF($B$42:$B$44,"article",J42:J44)</f>
        <v>485962.68000000715</v>
      </c>
      <c r="K41" s="15">
        <f>IF(G41&lt;&gt;0,I41/H41,0)</f>
        <v>0.99656309620151962</v>
      </c>
      <c r="L41" s="8">
        <f>I41/H41</f>
        <v>0.99656309620151962</v>
      </c>
      <c r="AB41" s="14"/>
      <c r="AC41" s="14"/>
      <c r="AD41" s="14"/>
      <c r="AE41" s="14"/>
      <c r="AF41" s="6"/>
    </row>
    <row r="42" spans="1:33" s="4" customFormat="1" ht="27.75" customHeight="1" x14ac:dyDescent="0.25">
      <c r="A42" s="13" t="s">
        <v>1</v>
      </c>
      <c r="B42" s="13" t="s">
        <v>1</v>
      </c>
      <c r="C42" s="12">
        <v>1111115</v>
      </c>
      <c r="D42" s="11">
        <v>1</v>
      </c>
      <c r="E42" s="10" t="s">
        <v>3</v>
      </c>
      <c r="F42" s="9">
        <v>54411940.109999999</v>
      </c>
      <c r="G42" s="9">
        <v>58650373.43</v>
      </c>
      <c r="H42" s="9">
        <v>91395485.780000001</v>
      </c>
      <c r="I42" s="9">
        <v>91359600.849999994</v>
      </c>
      <c r="J42" s="9">
        <f>H42-I42</f>
        <v>35884.930000007153</v>
      </c>
      <c r="K42" s="8">
        <f>IF(G42&lt;&gt;0,I42/H42,0)</f>
        <v>0.99960736649415716</v>
      </c>
      <c r="L42" s="8">
        <f>I42/H42</f>
        <v>0.99960736649415716</v>
      </c>
      <c r="AB42" s="7"/>
      <c r="AC42" s="7"/>
      <c r="AD42" s="7"/>
      <c r="AE42" s="7"/>
      <c r="AF42" s="6"/>
      <c r="AG42" s="5"/>
    </row>
    <row r="43" spans="1:33" s="4" customFormat="1" ht="27.75" customHeight="1" x14ac:dyDescent="0.25">
      <c r="A43" s="13" t="s">
        <v>1</v>
      </c>
      <c r="B43" s="13" t="s">
        <v>1</v>
      </c>
      <c r="C43" s="12">
        <v>1111115</v>
      </c>
      <c r="D43" s="11">
        <v>2</v>
      </c>
      <c r="E43" s="10" t="s">
        <v>2</v>
      </c>
      <c r="F43" s="9">
        <v>20534104</v>
      </c>
      <c r="G43" s="9">
        <v>20541530.34</v>
      </c>
      <c r="H43" s="9">
        <v>49999999.369999997</v>
      </c>
      <c r="I43" s="9">
        <v>49549921.619999997</v>
      </c>
      <c r="J43" s="9">
        <f>H43-I43</f>
        <v>450077.75</v>
      </c>
      <c r="K43" s="8">
        <f>IF(G43&lt;&gt;0,I43/H43,0)</f>
        <v>0.9909984448865804</v>
      </c>
      <c r="L43" s="8">
        <f>I43/H43</f>
        <v>0.9909984448865804</v>
      </c>
      <c r="AB43" s="7"/>
      <c r="AC43" s="7"/>
      <c r="AD43" s="7"/>
      <c r="AE43" s="7"/>
      <c r="AF43" s="6"/>
      <c r="AG43" s="5"/>
    </row>
    <row r="44" spans="1:33" s="4" customFormat="1" ht="27.75" customHeight="1" x14ac:dyDescent="0.25">
      <c r="A44" s="13" t="s">
        <v>1</v>
      </c>
      <c r="B44" s="13" t="s">
        <v>1</v>
      </c>
      <c r="C44" s="12">
        <v>1111115</v>
      </c>
      <c r="D44" s="11">
        <v>7</v>
      </c>
      <c r="E44" s="10" t="s">
        <v>0</v>
      </c>
      <c r="F44" s="9">
        <v>0</v>
      </c>
      <c r="G44" s="9">
        <v>0</v>
      </c>
      <c r="H44" s="9">
        <v>0</v>
      </c>
      <c r="I44" s="9">
        <v>0</v>
      </c>
      <c r="J44" s="9">
        <f>H44-I44</f>
        <v>0</v>
      </c>
      <c r="K44" s="8">
        <f>IF(G44&lt;&gt;0,I44/H44,0)</f>
        <v>0</v>
      </c>
      <c r="L44" s="8" t="e">
        <f>I44/H44</f>
        <v>#DIV/0!</v>
      </c>
      <c r="AB44" s="7"/>
      <c r="AC44" s="7"/>
      <c r="AD44" s="7"/>
      <c r="AE44" s="7"/>
      <c r="AF44" s="6"/>
      <c r="AG44" s="5"/>
    </row>
    <row r="45" spans="1:33" s="2" customFormat="1" ht="27.75" customHeight="1" x14ac:dyDescent="0.25">
      <c r="A45" s="52" t="s">
        <v>9</v>
      </c>
      <c r="B45" s="52" t="s">
        <v>9</v>
      </c>
      <c r="C45" s="52" t="s">
        <v>9</v>
      </c>
      <c r="D45" s="30">
        <v>1112</v>
      </c>
      <c r="E45" s="29" t="s">
        <v>154</v>
      </c>
      <c r="F45" s="28">
        <v>5442737277.2852993</v>
      </c>
      <c r="G45" s="28">
        <v>6383965488.8237495</v>
      </c>
      <c r="H45" s="28">
        <f>SUMIF($B$46:$B$123,"chap",H46:H123)</f>
        <v>7744175727.21</v>
      </c>
      <c r="I45" s="28">
        <f>SUMIF($B$46:$B$123,"chap",I46:I123)</f>
        <v>7321002139.1800013</v>
      </c>
      <c r="J45" s="28">
        <f>SUMIF($B$46:$B$123,"chap",J46:J123)</f>
        <v>423173588.03000009</v>
      </c>
      <c r="K45" s="27">
        <f>IF(G45&lt;&gt;0,I45/H45,0)</f>
        <v>0.94535589029273537</v>
      </c>
      <c r="L45" s="8">
        <f>I45/H45</f>
        <v>0.94535589029273537</v>
      </c>
      <c r="AB45" s="26"/>
      <c r="AC45" s="26"/>
      <c r="AD45" s="26"/>
      <c r="AE45" s="26"/>
      <c r="AF45" s="6"/>
    </row>
    <row r="46" spans="1:33" s="20" customFormat="1" ht="27.75" customHeight="1" x14ac:dyDescent="0.25">
      <c r="A46" s="25" t="s">
        <v>7</v>
      </c>
      <c r="B46" s="25" t="s">
        <v>7</v>
      </c>
      <c r="C46" s="25" t="s">
        <v>7</v>
      </c>
      <c r="D46" s="24">
        <v>11121</v>
      </c>
      <c r="E46" s="23" t="s">
        <v>6</v>
      </c>
      <c r="F46" s="22">
        <v>1503353899.3403001</v>
      </c>
      <c r="G46" s="22">
        <v>1750389119.5295</v>
      </c>
      <c r="H46" s="22">
        <f>SUMIF($B$47:$B$82,"section",H47:H82)</f>
        <v>2013834206.28</v>
      </c>
      <c r="I46" s="22">
        <f>SUMIF($B$47:$B$82,"section",I47:I82)</f>
        <v>1813221552.3100002</v>
      </c>
      <c r="J46" s="22">
        <f>SUMIF($B$47:$B$82,"section",J47:J82)</f>
        <v>200612653.96999988</v>
      </c>
      <c r="K46" s="21">
        <f>IF(G46&lt;&gt;0,I46/H46,0)</f>
        <v>0.90038273590526796</v>
      </c>
      <c r="L46" s="8">
        <f>I46/H46</f>
        <v>0.90038273590526796</v>
      </c>
      <c r="AF46" s="6"/>
    </row>
    <row r="47" spans="1:33" s="2" customFormat="1" ht="27.75" customHeight="1" x14ac:dyDescent="0.25">
      <c r="A47" s="51" t="s">
        <v>5</v>
      </c>
      <c r="B47" s="51" t="s">
        <v>5</v>
      </c>
      <c r="C47" s="51" t="s">
        <v>5</v>
      </c>
      <c r="D47" s="18">
        <v>1112111</v>
      </c>
      <c r="E47" s="17" t="s">
        <v>56</v>
      </c>
      <c r="F47" s="16">
        <v>74076330.820000008</v>
      </c>
      <c r="G47" s="16">
        <v>36243750.25</v>
      </c>
      <c r="H47" s="16">
        <f>SUMIF($B$48:$B$54,"article",H48:H54)</f>
        <v>20325823.780000001</v>
      </c>
      <c r="I47" s="16">
        <f>SUMIF($B$48:$B$54,"article",I48:I54)</f>
        <v>23328936.790000003</v>
      </c>
      <c r="J47" s="16">
        <f>SUMIF($B$48:$B$54,"article",J48:J54)</f>
        <v>-3003113.0100000016</v>
      </c>
      <c r="K47" s="15">
        <f>IF(G47&lt;&gt;0,I47/H47,0)</f>
        <v>1.1477486493292821</v>
      </c>
      <c r="L47" s="8">
        <f>I47/H47</f>
        <v>1.1477486493292821</v>
      </c>
      <c r="AB47" s="14"/>
      <c r="AC47" s="14"/>
      <c r="AD47" s="14"/>
      <c r="AE47" s="14"/>
      <c r="AF47" s="6"/>
      <c r="AG47" s="14"/>
    </row>
    <row r="48" spans="1:33" s="4" customFormat="1" ht="27.75" customHeight="1" x14ac:dyDescent="0.25">
      <c r="A48" s="13" t="s">
        <v>1</v>
      </c>
      <c r="B48" s="13" t="s">
        <v>1</v>
      </c>
      <c r="C48" s="12">
        <v>1112111</v>
      </c>
      <c r="D48" s="11">
        <v>1</v>
      </c>
      <c r="E48" s="10" t="s">
        <v>3</v>
      </c>
      <c r="F48" s="9">
        <v>34213151.260000005</v>
      </c>
      <c r="G48" s="9">
        <v>12035713.720000001</v>
      </c>
      <c r="H48" s="9">
        <v>12894281.1</v>
      </c>
      <c r="I48" s="9">
        <v>11999876.880000001</v>
      </c>
      <c r="J48" s="9">
        <f>H48-I48</f>
        <v>894404.21999999881</v>
      </c>
      <c r="K48" s="8">
        <f>IF(G48&lt;&gt;0,I48/H48,0)</f>
        <v>0.93063558851683492</v>
      </c>
      <c r="L48" s="8">
        <f>I48/H48</f>
        <v>0.93063558851683492</v>
      </c>
      <c r="AB48" s="7"/>
      <c r="AC48" s="7"/>
      <c r="AD48" s="7"/>
      <c r="AE48" s="7"/>
      <c r="AF48" s="6"/>
      <c r="AG48" s="5"/>
    </row>
    <row r="49" spans="1:35" s="4" customFormat="1" ht="27.75" customHeight="1" x14ac:dyDescent="0.25">
      <c r="A49" s="13" t="s">
        <v>1</v>
      </c>
      <c r="B49" s="13" t="s">
        <v>1</v>
      </c>
      <c r="C49" s="12">
        <v>1112111</v>
      </c>
      <c r="D49" s="11">
        <v>2</v>
      </c>
      <c r="E49" s="10" t="s">
        <v>2</v>
      </c>
      <c r="F49" s="9">
        <v>16624179.760000002</v>
      </c>
      <c r="G49" s="9">
        <v>8791944</v>
      </c>
      <c r="H49" s="9">
        <v>3007755.4</v>
      </c>
      <c r="I49" s="9">
        <v>6919959.4699999997</v>
      </c>
      <c r="J49" s="9">
        <f>H49-I49</f>
        <v>-3912204.07</v>
      </c>
      <c r="K49" s="8">
        <f>IF(G49&lt;&gt;0,I49/H49,0)</f>
        <v>2.3007055261209075</v>
      </c>
      <c r="L49" s="8">
        <f>I49/H49</f>
        <v>2.3007055261209075</v>
      </c>
      <c r="AB49" s="7"/>
      <c r="AC49" s="7"/>
      <c r="AD49" s="7"/>
      <c r="AE49" s="7"/>
      <c r="AF49" s="6"/>
      <c r="AG49" s="5"/>
    </row>
    <row r="50" spans="1:35" s="4" customFormat="1" ht="27.75" customHeight="1" x14ac:dyDescent="0.25">
      <c r="A50" s="13" t="s">
        <v>1</v>
      </c>
      <c r="B50" s="13" t="s">
        <v>1</v>
      </c>
      <c r="C50" s="12">
        <v>1112111</v>
      </c>
      <c r="D50" s="11">
        <v>3</v>
      </c>
      <c r="E50" s="10" t="s">
        <v>15</v>
      </c>
      <c r="F50" s="9">
        <v>6203967.6000000006</v>
      </c>
      <c r="G50" s="9">
        <v>4551617.53</v>
      </c>
      <c r="H50" s="9">
        <v>0.28000000000000003</v>
      </c>
      <c r="I50" s="9">
        <v>0</v>
      </c>
      <c r="J50" s="9">
        <f>H50-I50</f>
        <v>0.28000000000000003</v>
      </c>
      <c r="K50" s="8">
        <f>IF(G50&lt;&gt;0,I50/H50,0)</f>
        <v>0</v>
      </c>
      <c r="L50" s="8">
        <f>I50/H50</f>
        <v>0</v>
      </c>
      <c r="AB50" s="7"/>
      <c r="AC50" s="7"/>
      <c r="AD50" s="7"/>
      <c r="AE50" s="7"/>
      <c r="AF50" s="6"/>
      <c r="AG50" s="5"/>
    </row>
    <row r="51" spans="1:35" s="4" customFormat="1" ht="27.75" customHeight="1" x14ac:dyDescent="0.25">
      <c r="A51" s="13" t="s">
        <v>1</v>
      </c>
      <c r="B51" s="13" t="s">
        <v>1</v>
      </c>
      <c r="C51" s="12">
        <v>1112111</v>
      </c>
      <c r="D51" s="11">
        <v>4</v>
      </c>
      <c r="E51" s="10" t="s">
        <v>14</v>
      </c>
      <c r="F51" s="9">
        <v>0</v>
      </c>
      <c r="G51" s="9">
        <v>0</v>
      </c>
      <c r="H51" s="9">
        <v>0</v>
      </c>
      <c r="I51" s="9">
        <v>0</v>
      </c>
      <c r="J51" s="9">
        <f>H51-I51</f>
        <v>0</v>
      </c>
      <c r="K51" s="8">
        <f>IF(G51&lt;&gt;0,I51/H51,0)</f>
        <v>0</v>
      </c>
      <c r="L51" s="8" t="e">
        <f>I51/H51</f>
        <v>#DIV/0!</v>
      </c>
      <c r="AB51" s="7"/>
      <c r="AC51" s="7"/>
      <c r="AD51" s="7"/>
      <c r="AE51" s="7"/>
      <c r="AF51" s="6"/>
      <c r="AG51" s="5"/>
    </row>
    <row r="52" spans="1:35" s="4" customFormat="1" ht="27.75" customHeight="1" x14ac:dyDescent="0.25">
      <c r="A52" s="13" t="s">
        <v>1</v>
      </c>
      <c r="B52" s="13" t="s">
        <v>1</v>
      </c>
      <c r="C52" s="12">
        <v>1112111</v>
      </c>
      <c r="D52" s="11">
        <v>5</v>
      </c>
      <c r="E52" s="10" t="s">
        <v>13</v>
      </c>
      <c r="F52" s="9">
        <v>0</v>
      </c>
      <c r="G52" s="9">
        <v>0</v>
      </c>
      <c r="H52" s="9">
        <v>0</v>
      </c>
      <c r="I52" s="9">
        <v>0</v>
      </c>
      <c r="J52" s="9">
        <f>H52-I52</f>
        <v>0</v>
      </c>
      <c r="K52" s="8">
        <f>IF(G52&lt;&gt;0,I52/H52,0)</f>
        <v>0</v>
      </c>
      <c r="L52" s="8" t="e">
        <f>I52/H52</f>
        <v>#DIV/0!</v>
      </c>
      <c r="AB52" s="7"/>
      <c r="AC52" s="7"/>
      <c r="AD52" s="7"/>
      <c r="AE52" s="7"/>
      <c r="AF52" s="6"/>
      <c r="AG52" s="5"/>
    </row>
    <row r="53" spans="1:35" s="4" customFormat="1" ht="27.75" customHeight="1" x14ac:dyDescent="0.25">
      <c r="A53" s="13" t="s">
        <v>1</v>
      </c>
      <c r="B53" s="13" t="s">
        <v>1</v>
      </c>
      <c r="C53" s="12">
        <v>1112111</v>
      </c>
      <c r="D53" s="11">
        <v>7</v>
      </c>
      <c r="E53" s="10" t="s">
        <v>0</v>
      </c>
      <c r="F53" s="9">
        <v>0</v>
      </c>
      <c r="G53" s="9">
        <v>0</v>
      </c>
      <c r="H53" s="9">
        <v>0</v>
      </c>
      <c r="I53" s="9">
        <v>0</v>
      </c>
      <c r="J53" s="9">
        <f>H53-I53</f>
        <v>0</v>
      </c>
      <c r="K53" s="8">
        <f>IF(G53&lt;&gt;0,I53/H53,0)</f>
        <v>0</v>
      </c>
      <c r="L53" s="8" t="e">
        <f>I53/H53</f>
        <v>#DIV/0!</v>
      </c>
      <c r="AB53" s="7"/>
      <c r="AC53" s="7"/>
      <c r="AD53" s="7"/>
      <c r="AE53" s="7"/>
      <c r="AF53" s="6"/>
      <c r="AG53" s="5"/>
    </row>
    <row r="54" spans="1:35" s="4" customFormat="1" ht="27.75" customHeight="1" x14ac:dyDescent="0.25">
      <c r="A54" s="13" t="s">
        <v>1</v>
      </c>
      <c r="B54" s="13" t="s">
        <v>1</v>
      </c>
      <c r="C54" s="12">
        <v>1112111</v>
      </c>
      <c r="D54" s="11">
        <v>9</v>
      </c>
      <c r="E54" s="10" t="s">
        <v>12</v>
      </c>
      <c r="F54" s="9">
        <v>17035032.199999999</v>
      </c>
      <c r="G54" s="9">
        <v>10864475</v>
      </c>
      <c r="H54" s="9">
        <v>4423787</v>
      </c>
      <c r="I54" s="9">
        <v>4409100.4400000004</v>
      </c>
      <c r="J54" s="9">
        <f>H54-I54</f>
        <v>14686.55999999959</v>
      </c>
      <c r="K54" s="8">
        <f>IF(G54&lt;&gt;0,I54/H54,0)</f>
        <v>0.99668009332275731</v>
      </c>
      <c r="L54" s="8">
        <f>I54/H54</f>
        <v>0.99668009332275731</v>
      </c>
      <c r="AB54" s="7"/>
      <c r="AC54" s="7"/>
      <c r="AD54" s="7"/>
      <c r="AE54" s="7"/>
      <c r="AF54" s="6"/>
      <c r="AG54" s="5"/>
    </row>
    <row r="55" spans="1:35" s="2" customFormat="1" ht="27.75" customHeight="1" x14ac:dyDescent="0.25">
      <c r="A55" s="19" t="s">
        <v>5</v>
      </c>
      <c r="B55" s="19" t="s">
        <v>5</v>
      </c>
      <c r="C55" s="19" t="s">
        <v>5</v>
      </c>
      <c r="D55" s="18">
        <v>1112112</v>
      </c>
      <c r="E55" s="17" t="s">
        <v>55</v>
      </c>
      <c r="F55" s="16">
        <v>1088078675.2763</v>
      </c>
      <c r="G55" s="16">
        <v>1367014491.2024999</v>
      </c>
      <c r="H55" s="16">
        <f>SUMIF($B$56:$B$62,"article",H56:H62)</f>
        <v>1542655077.1099999</v>
      </c>
      <c r="I55" s="16">
        <f>SUMIF($B$56:$B$62,"article",I56:I62)</f>
        <v>1360706030.7600002</v>
      </c>
      <c r="J55" s="16">
        <f>SUMIF($B$56:$B$62,"article",J56:J62)</f>
        <v>181949046.34999987</v>
      </c>
      <c r="K55" s="15">
        <f>IF(G55&lt;&gt;0,I55/H55,0)</f>
        <v>0.88205461541612928</v>
      </c>
      <c r="L55" s="8">
        <f>I55/H55</f>
        <v>0.88205461541612928</v>
      </c>
      <c r="AB55" s="14"/>
      <c r="AC55" s="14"/>
      <c r="AD55" s="14"/>
      <c r="AE55" s="14"/>
      <c r="AF55" s="6"/>
      <c r="AG55" s="14"/>
    </row>
    <row r="56" spans="1:35" s="4" customFormat="1" ht="27.75" customHeight="1" x14ac:dyDescent="0.25">
      <c r="A56" s="13" t="s">
        <v>1</v>
      </c>
      <c r="B56" s="13" t="s">
        <v>1</v>
      </c>
      <c r="C56" s="12">
        <v>1112112</v>
      </c>
      <c r="D56" s="11">
        <v>1</v>
      </c>
      <c r="E56" s="10" t="s">
        <v>3</v>
      </c>
      <c r="F56" s="9">
        <v>516164287.52999991</v>
      </c>
      <c r="G56" s="9">
        <v>804506596.5999999</v>
      </c>
      <c r="H56" s="9">
        <v>1003752695.39</v>
      </c>
      <c r="I56" s="9">
        <v>903168888.63000011</v>
      </c>
      <c r="J56" s="9">
        <f>H56-I56</f>
        <v>100583806.75999987</v>
      </c>
      <c r="K56" s="8">
        <f>IF(G56&lt;&gt;0,I56/H56,0)</f>
        <v>0.89979224242987577</v>
      </c>
      <c r="L56" s="8">
        <f>I56/H56</f>
        <v>0.89979224242987577</v>
      </c>
      <c r="AB56" s="7"/>
      <c r="AC56" s="7"/>
      <c r="AD56" s="7"/>
      <c r="AE56" s="7"/>
      <c r="AF56" s="6"/>
      <c r="AG56" s="5"/>
      <c r="AH56" s="71"/>
      <c r="AI56" s="70"/>
    </row>
    <row r="57" spans="1:35" s="4" customFormat="1" ht="27.75" customHeight="1" x14ac:dyDescent="0.25">
      <c r="A57" s="13" t="s">
        <v>1</v>
      </c>
      <c r="B57" s="13" t="s">
        <v>1</v>
      </c>
      <c r="C57" s="12">
        <v>1112112</v>
      </c>
      <c r="D57" s="11">
        <v>2</v>
      </c>
      <c r="E57" s="10" t="s">
        <v>2</v>
      </c>
      <c r="F57" s="9">
        <v>90999515.615500003</v>
      </c>
      <c r="G57" s="9">
        <v>81808911.31750001</v>
      </c>
      <c r="H57" s="9">
        <v>195167563.78999999</v>
      </c>
      <c r="I57" s="9">
        <v>162504405.85999998</v>
      </c>
      <c r="J57" s="9">
        <f>H57-I57</f>
        <v>32663157.930000007</v>
      </c>
      <c r="K57" s="8">
        <f>IF(G57&lt;&gt;0,I57/H57,0)</f>
        <v>0.83264043832024504</v>
      </c>
      <c r="L57" s="8">
        <f>I57/H57</f>
        <v>0.83264043832024504</v>
      </c>
      <c r="AB57" s="7"/>
      <c r="AC57" s="7"/>
      <c r="AD57" s="7"/>
      <c r="AE57" s="7"/>
      <c r="AF57" s="6"/>
      <c r="AG57" s="5"/>
      <c r="AI57" s="70"/>
    </row>
    <row r="58" spans="1:35" s="4" customFormat="1" ht="27.75" customHeight="1" x14ac:dyDescent="0.25">
      <c r="A58" s="13" t="s">
        <v>1</v>
      </c>
      <c r="B58" s="13" t="s">
        <v>1</v>
      </c>
      <c r="C58" s="12">
        <v>1112112</v>
      </c>
      <c r="D58" s="11">
        <v>3</v>
      </c>
      <c r="E58" s="10" t="s">
        <v>15</v>
      </c>
      <c r="F58" s="9">
        <v>89720088.228799999</v>
      </c>
      <c r="G58" s="9">
        <v>60023580.195</v>
      </c>
      <c r="H58" s="9">
        <v>116770739.78</v>
      </c>
      <c r="I58" s="9">
        <v>102471876.79000001</v>
      </c>
      <c r="J58" s="9">
        <f>H58-I58</f>
        <v>14298862.989999995</v>
      </c>
      <c r="K58" s="8">
        <f>IF(G58&lt;&gt;0,I58/H58,0)</f>
        <v>0.87754755157893549</v>
      </c>
      <c r="L58" s="8">
        <f>I58/H58</f>
        <v>0.87754755157893549</v>
      </c>
      <c r="AB58" s="7"/>
      <c r="AC58" s="7"/>
      <c r="AD58" s="7"/>
      <c r="AE58" s="7"/>
      <c r="AF58" s="6"/>
      <c r="AG58" s="5"/>
      <c r="AH58" s="69"/>
    </row>
    <row r="59" spans="1:35" s="4" customFormat="1" ht="27.75" customHeight="1" x14ac:dyDescent="0.25">
      <c r="A59" s="13" t="s">
        <v>1</v>
      </c>
      <c r="B59" s="13" t="s">
        <v>1</v>
      </c>
      <c r="C59" s="12">
        <v>1112112</v>
      </c>
      <c r="D59" s="11">
        <v>4</v>
      </c>
      <c r="E59" s="10" t="s">
        <v>14</v>
      </c>
      <c r="F59" s="9">
        <v>27208696.1404</v>
      </c>
      <c r="G59" s="9">
        <v>19255320.050000001</v>
      </c>
      <c r="H59" s="9">
        <v>26455866.109999999</v>
      </c>
      <c r="I59" s="9">
        <v>18510045.029999997</v>
      </c>
      <c r="J59" s="9">
        <f>H59-I59</f>
        <v>7945821.0800000019</v>
      </c>
      <c r="K59" s="8">
        <f>IF(G59&lt;&gt;0,I59/H59,0)</f>
        <v>0.69965749573412839</v>
      </c>
      <c r="L59" s="8">
        <f>I59/H59</f>
        <v>0.69965749573412839</v>
      </c>
      <c r="AB59" s="7"/>
      <c r="AC59" s="7"/>
      <c r="AD59" s="7"/>
      <c r="AE59" s="7"/>
      <c r="AF59" s="6"/>
      <c r="AG59" s="5"/>
      <c r="AH59" s="69"/>
    </row>
    <row r="60" spans="1:35" s="4" customFormat="1" ht="27.75" customHeight="1" x14ac:dyDescent="0.25">
      <c r="A60" s="13" t="s">
        <v>1</v>
      </c>
      <c r="B60" s="13" t="s">
        <v>1</v>
      </c>
      <c r="C60" s="12">
        <v>1112112</v>
      </c>
      <c r="D60" s="11">
        <v>5</v>
      </c>
      <c r="E60" s="10" t="s">
        <v>13</v>
      </c>
      <c r="F60" s="9">
        <v>679452.48719999986</v>
      </c>
      <c r="G60" s="9">
        <v>35000</v>
      </c>
      <c r="H60" s="9">
        <v>2</v>
      </c>
      <c r="I60" s="9">
        <v>0</v>
      </c>
      <c r="J60" s="9">
        <f>H60-I60</f>
        <v>2</v>
      </c>
      <c r="K60" s="8">
        <f>IF(G60&lt;&gt;0,I60/H60,0)</f>
        <v>0</v>
      </c>
      <c r="L60" s="8">
        <f>I60/H60</f>
        <v>0</v>
      </c>
      <c r="AB60" s="7"/>
      <c r="AC60" s="7"/>
      <c r="AD60" s="7"/>
      <c r="AE60" s="7"/>
      <c r="AF60" s="6"/>
      <c r="AG60" s="5"/>
      <c r="AH60" s="69"/>
    </row>
    <row r="61" spans="1:35" s="4" customFormat="1" ht="27.75" customHeight="1" x14ac:dyDescent="0.25">
      <c r="A61" s="13" t="s">
        <v>1</v>
      </c>
      <c r="B61" s="13" t="s">
        <v>1</v>
      </c>
      <c r="C61" s="12">
        <v>1112112</v>
      </c>
      <c r="D61" s="11">
        <v>7</v>
      </c>
      <c r="E61" s="10" t="s">
        <v>0</v>
      </c>
      <c r="F61" s="9">
        <v>538000</v>
      </c>
      <c r="G61" s="9">
        <v>160000</v>
      </c>
      <c r="H61" s="9">
        <v>337980</v>
      </c>
      <c r="I61" s="9">
        <v>0</v>
      </c>
      <c r="J61" s="9">
        <f>H61-I61</f>
        <v>337980</v>
      </c>
      <c r="K61" s="8">
        <f>IF(G61&lt;&gt;0,I61/H61,0)</f>
        <v>0</v>
      </c>
      <c r="L61" s="8">
        <f>I61/H61</f>
        <v>0</v>
      </c>
      <c r="AB61" s="7"/>
      <c r="AC61" s="7"/>
      <c r="AD61" s="7"/>
      <c r="AE61" s="7"/>
      <c r="AF61" s="6"/>
      <c r="AG61" s="5"/>
      <c r="AH61" s="69"/>
    </row>
    <row r="62" spans="1:35" s="4" customFormat="1" ht="27.75" customHeight="1" x14ac:dyDescent="0.25">
      <c r="A62" s="13" t="s">
        <v>1</v>
      </c>
      <c r="B62" s="13" t="s">
        <v>1</v>
      </c>
      <c r="C62" s="12">
        <v>1112112</v>
      </c>
      <c r="D62" s="11">
        <v>9</v>
      </c>
      <c r="E62" s="10" t="s">
        <v>12</v>
      </c>
      <c r="F62" s="9">
        <v>362768635.2744</v>
      </c>
      <c r="G62" s="9">
        <v>401225083.03999996</v>
      </c>
      <c r="H62" s="9">
        <v>200170230.03999999</v>
      </c>
      <c r="I62" s="9">
        <v>174050814.45000002</v>
      </c>
      <c r="J62" s="9">
        <f>H62-I62</f>
        <v>26119415.589999974</v>
      </c>
      <c r="K62" s="8">
        <f>IF(G62&lt;&gt;0,I62/H62,0)</f>
        <v>0.86951398524755386</v>
      </c>
      <c r="L62" s="8">
        <f>I62/H62</f>
        <v>0.86951398524755386</v>
      </c>
      <c r="AB62" s="7"/>
      <c r="AC62" s="7"/>
      <c r="AD62" s="7"/>
      <c r="AE62" s="7"/>
      <c r="AF62" s="6"/>
      <c r="AG62" s="5"/>
    </row>
    <row r="63" spans="1:35" s="2" customFormat="1" ht="27.75" customHeight="1" x14ac:dyDescent="0.25">
      <c r="A63" s="19" t="s">
        <v>5</v>
      </c>
      <c r="B63" s="19" t="s">
        <v>5</v>
      </c>
      <c r="C63" s="19" t="s">
        <v>5</v>
      </c>
      <c r="D63" s="18">
        <v>1112119</v>
      </c>
      <c r="E63" s="17" t="s">
        <v>153</v>
      </c>
      <c r="F63" s="16">
        <v>100000000.324</v>
      </c>
      <c r="G63" s="16">
        <v>94071447.200000003</v>
      </c>
      <c r="H63" s="16">
        <f>SUMIF($B$64:$B$66,"article",H64:H66)</f>
        <v>138144075.92000002</v>
      </c>
      <c r="I63" s="16">
        <f>SUMIF($B$64:$B$66,"article",I64:I66)</f>
        <v>116594472.55000001</v>
      </c>
      <c r="J63" s="16">
        <f>SUMIF($B$64:$B$66,"article",J64:J66)</f>
        <v>21549603.369999997</v>
      </c>
      <c r="K63" s="15">
        <f>IF(G63&lt;&gt;0,I63/H63,0)</f>
        <v>0.84400631567813666</v>
      </c>
      <c r="L63" s="8">
        <f>I63/H63</f>
        <v>0.84400631567813666</v>
      </c>
      <c r="AB63" s="14"/>
      <c r="AC63" s="14"/>
      <c r="AD63" s="14"/>
      <c r="AE63" s="14"/>
      <c r="AF63" s="6"/>
    </row>
    <row r="64" spans="1:35" s="4" customFormat="1" ht="27.75" customHeight="1" x14ac:dyDescent="0.25">
      <c r="A64" s="13" t="s">
        <v>1</v>
      </c>
      <c r="B64" s="13" t="s">
        <v>1</v>
      </c>
      <c r="C64" s="12">
        <v>1112119</v>
      </c>
      <c r="D64" s="11">
        <v>1</v>
      </c>
      <c r="E64" s="10" t="s">
        <v>3</v>
      </c>
      <c r="F64" s="9">
        <v>39000000</v>
      </c>
      <c r="G64" s="9">
        <v>36908947.200000003</v>
      </c>
      <c r="H64" s="9">
        <v>70581393.920000002</v>
      </c>
      <c r="I64" s="9">
        <v>54823894.399999999</v>
      </c>
      <c r="J64" s="9">
        <f>H64-I64</f>
        <v>15757499.520000003</v>
      </c>
      <c r="K64" s="8">
        <f>IF(G64&lt;&gt;0,I64/H64,0)</f>
        <v>0.77674711924986584</v>
      </c>
      <c r="L64" s="8">
        <f>I64/H64</f>
        <v>0.77674711924986584</v>
      </c>
      <c r="AB64" s="7"/>
      <c r="AC64" s="7"/>
      <c r="AD64" s="7"/>
      <c r="AE64" s="7"/>
      <c r="AF64" s="6"/>
      <c r="AG64" s="5"/>
    </row>
    <row r="65" spans="1:33" s="4" customFormat="1" ht="27.75" customHeight="1" x14ac:dyDescent="0.25">
      <c r="A65" s="13" t="s">
        <v>1</v>
      </c>
      <c r="B65" s="13" t="s">
        <v>1</v>
      </c>
      <c r="C65" s="12">
        <v>1112119</v>
      </c>
      <c r="D65" s="11">
        <v>2</v>
      </c>
      <c r="E65" s="10" t="s">
        <v>2</v>
      </c>
      <c r="F65" s="9">
        <v>61000000.324000001</v>
      </c>
      <c r="G65" s="9">
        <v>57162500</v>
      </c>
      <c r="H65" s="9">
        <v>67562682</v>
      </c>
      <c r="I65" s="9">
        <v>61770578.150000006</v>
      </c>
      <c r="J65" s="9">
        <f>H65-I65</f>
        <v>5792103.849999994</v>
      </c>
      <c r="K65" s="8">
        <f>IF(G65&lt;&gt;0,I65/H65,0)</f>
        <v>0.91427066424035697</v>
      </c>
      <c r="L65" s="8">
        <f>I65/H65</f>
        <v>0.91427066424035697</v>
      </c>
      <c r="AB65" s="7"/>
      <c r="AC65" s="7"/>
      <c r="AD65" s="7"/>
      <c r="AE65" s="7"/>
      <c r="AF65" s="6"/>
      <c r="AG65" s="5"/>
    </row>
    <row r="66" spans="1:33" s="4" customFormat="1" ht="27.75" customHeight="1" x14ac:dyDescent="0.25">
      <c r="A66" s="13" t="s">
        <v>1</v>
      </c>
      <c r="B66" s="13" t="s">
        <v>1</v>
      </c>
      <c r="C66" s="12">
        <v>1112119</v>
      </c>
      <c r="D66" s="11">
        <v>7</v>
      </c>
      <c r="E66" s="10" t="s">
        <v>0</v>
      </c>
      <c r="F66" s="9">
        <v>0</v>
      </c>
      <c r="G66" s="9">
        <v>0</v>
      </c>
      <c r="H66" s="9">
        <v>0</v>
      </c>
      <c r="I66" s="9">
        <v>0</v>
      </c>
      <c r="J66" s="9">
        <f>H66-I66</f>
        <v>0</v>
      </c>
      <c r="K66" s="8">
        <f>IF(G66&lt;&gt;0,I66/H66,0)</f>
        <v>0</v>
      </c>
      <c r="L66" s="8" t="e">
        <f>I66/H66</f>
        <v>#DIV/0!</v>
      </c>
      <c r="AB66" s="7"/>
      <c r="AC66" s="7"/>
      <c r="AD66" s="7"/>
      <c r="AE66" s="7"/>
      <c r="AF66" s="6"/>
      <c r="AG66" s="5"/>
    </row>
    <row r="67" spans="1:33" s="2" customFormat="1" ht="27.75" customHeight="1" x14ac:dyDescent="0.25">
      <c r="A67" s="19" t="s">
        <v>5</v>
      </c>
      <c r="B67" s="19" t="s">
        <v>5</v>
      </c>
      <c r="C67" s="19" t="s">
        <v>5</v>
      </c>
      <c r="D67" s="18">
        <v>1112121</v>
      </c>
      <c r="E67" s="17" t="s">
        <v>152</v>
      </c>
      <c r="F67" s="16">
        <v>169198893</v>
      </c>
      <c r="G67" s="16">
        <v>184329011.94999999</v>
      </c>
      <c r="H67" s="16">
        <f>SUMIF($B$68:$B$70,"article",H68:H70)</f>
        <v>250761794.16</v>
      </c>
      <c r="I67" s="16">
        <f>SUMIF($B$68:$B$70,"article",I68:I70)</f>
        <v>250761352.45000002</v>
      </c>
      <c r="J67" s="16">
        <f>SUMIF($B$68:$B$70,"article",J68:J70)</f>
        <v>441.70999997854233</v>
      </c>
      <c r="K67" s="15">
        <f>IF(G67&lt;&gt;0,I67/H67,0)</f>
        <v>0.9999982385275179</v>
      </c>
      <c r="L67" s="8">
        <f>I67/H67</f>
        <v>0.9999982385275179</v>
      </c>
      <c r="AB67" s="14"/>
      <c r="AC67" s="14"/>
      <c r="AD67" s="14"/>
      <c r="AE67" s="14"/>
      <c r="AF67" s="6"/>
    </row>
    <row r="68" spans="1:33" s="4" customFormat="1" ht="27.75" customHeight="1" x14ac:dyDescent="0.25">
      <c r="A68" s="13" t="s">
        <v>1</v>
      </c>
      <c r="B68" s="13" t="s">
        <v>1</v>
      </c>
      <c r="C68" s="12">
        <v>1112121</v>
      </c>
      <c r="D68" s="11">
        <v>1</v>
      </c>
      <c r="E68" s="10" t="s">
        <v>3</v>
      </c>
      <c r="F68" s="9">
        <v>98839225.100000009</v>
      </c>
      <c r="G68" s="9">
        <v>105839224.99999999</v>
      </c>
      <c r="H68" s="9">
        <v>150457034.50999999</v>
      </c>
      <c r="I68" s="9">
        <v>150456639.47999999</v>
      </c>
      <c r="J68" s="9">
        <f>H68-I68</f>
        <v>395.03000000119209</v>
      </c>
      <c r="K68" s="8">
        <f>IF(G68&lt;&gt;0,I68/H68,0)</f>
        <v>0.99999737446639647</v>
      </c>
      <c r="L68" s="8">
        <f>I68/H68</f>
        <v>0.99999737446639647</v>
      </c>
      <c r="AB68" s="7"/>
      <c r="AC68" s="7"/>
      <c r="AD68" s="7"/>
      <c r="AE68" s="7"/>
      <c r="AF68" s="6"/>
      <c r="AG68" s="5"/>
    </row>
    <row r="69" spans="1:33" s="4" customFormat="1" ht="27.75" customHeight="1" x14ac:dyDescent="0.25">
      <c r="A69" s="13" t="s">
        <v>1</v>
      </c>
      <c r="B69" s="13" t="s">
        <v>1</v>
      </c>
      <c r="C69" s="12">
        <v>1112121</v>
      </c>
      <c r="D69" s="11">
        <v>2</v>
      </c>
      <c r="E69" s="10" t="s">
        <v>2</v>
      </c>
      <c r="F69" s="9">
        <v>70359667.899999991</v>
      </c>
      <c r="G69" s="9">
        <v>78489786.949999988</v>
      </c>
      <c r="H69" s="9">
        <v>100304759.65000001</v>
      </c>
      <c r="I69" s="9">
        <v>100304712.97000003</v>
      </c>
      <c r="J69" s="9">
        <f>H69-I69</f>
        <v>46.679999977350235</v>
      </c>
      <c r="K69" s="8">
        <f>IF(G69&lt;&gt;0,I69/H69,0)</f>
        <v>0.99999953461829583</v>
      </c>
      <c r="L69" s="8">
        <f>I69/H69</f>
        <v>0.99999953461829583</v>
      </c>
      <c r="AB69" s="7"/>
      <c r="AC69" s="7"/>
      <c r="AD69" s="7"/>
      <c r="AE69" s="7"/>
      <c r="AF69" s="6"/>
      <c r="AG69" s="5"/>
    </row>
    <row r="70" spans="1:33" s="4" customFormat="1" ht="27.75" customHeight="1" x14ac:dyDescent="0.25">
      <c r="A70" s="13" t="s">
        <v>1</v>
      </c>
      <c r="B70" s="13" t="s">
        <v>1</v>
      </c>
      <c r="C70" s="12">
        <v>1112121</v>
      </c>
      <c r="D70" s="11">
        <v>7</v>
      </c>
      <c r="E70" s="10" t="s">
        <v>0</v>
      </c>
      <c r="F70" s="9">
        <v>0</v>
      </c>
      <c r="G70" s="9">
        <v>0</v>
      </c>
      <c r="H70" s="9">
        <v>0</v>
      </c>
      <c r="I70" s="9">
        <v>0</v>
      </c>
      <c r="J70" s="9">
        <f>H70-I70</f>
        <v>0</v>
      </c>
      <c r="K70" s="8">
        <f>IF(G70&lt;&gt;0,I70/H70,0)</f>
        <v>0</v>
      </c>
      <c r="L70" s="8" t="e">
        <f>I70/H70</f>
        <v>#DIV/0!</v>
      </c>
      <c r="AB70" s="7"/>
      <c r="AC70" s="7"/>
      <c r="AD70" s="7"/>
      <c r="AE70" s="7"/>
      <c r="AF70" s="6"/>
      <c r="AG70" s="5"/>
    </row>
    <row r="71" spans="1:33" s="2" customFormat="1" ht="27.75" customHeight="1" x14ac:dyDescent="0.25">
      <c r="A71" s="19" t="s">
        <v>5</v>
      </c>
      <c r="B71" s="19" t="s">
        <v>5</v>
      </c>
      <c r="C71" s="19" t="s">
        <v>5</v>
      </c>
      <c r="D71" s="18">
        <v>1112122</v>
      </c>
      <c r="E71" s="17" t="s">
        <v>151</v>
      </c>
      <c r="F71" s="16">
        <v>71999999.920000002</v>
      </c>
      <c r="G71" s="16">
        <v>68730418.926999986</v>
      </c>
      <c r="H71" s="16">
        <f>SUMIF($B$72:$B$78,"article",H72:H78)</f>
        <v>61947435.309999995</v>
      </c>
      <c r="I71" s="16">
        <f>SUMIF($B$72:$B$78,"article",I72:I78)</f>
        <v>61830759.75999999</v>
      </c>
      <c r="J71" s="16">
        <f>SUMIF($B$72:$B$78,"article",J72:J78)</f>
        <v>116675.55000000447</v>
      </c>
      <c r="K71" s="15">
        <f>IF(G71&lt;&gt;0,I71/H71,0)</f>
        <v>0.99811653945936374</v>
      </c>
      <c r="L71" s="8">
        <f>I71/H71</f>
        <v>0.99811653945936374</v>
      </c>
      <c r="AB71" s="14"/>
      <c r="AC71" s="14"/>
      <c r="AD71" s="14"/>
      <c r="AE71" s="14"/>
      <c r="AF71" s="6"/>
    </row>
    <row r="72" spans="1:33" s="4" customFormat="1" ht="27.75" customHeight="1" x14ac:dyDescent="0.25">
      <c r="A72" s="13" t="s">
        <v>1</v>
      </c>
      <c r="B72" s="13" t="s">
        <v>1</v>
      </c>
      <c r="C72" s="12">
        <v>1112122</v>
      </c>
      <c r="D72" s="11">
        <v>1</v>
      </c>
      <c r="E72" s="10" t="s">
        <v>3</v>
      </c>
      <c r="F72" s="9">
        <v>32516012.489999998</v>
      </c>
      <c r="G72" s="9">
        <v>30863931.926999997</v>
      </c>
      <c r="H72" s="9">
        <v>37130397.909999996</v>
      </c>
      <c r="I72" s="9">
        <v>37130114.459999993</v>
      </c>
      <c r="J72" s="9">
        <f>H72-I72</f>
        <v>283.45000000298023</v>
      </c>
      <c r="K72" s="8">
        <f>IF(G72&lt;&gt;0,I72/H72,0)</f>
        <v>0.99999236609312159</v>
      </c>
      <c r="L72" s="8">
        <f>I72/H72</f>
        <v>0.99999236609312159</v>
      </c>
      <c r="AB72" s="7"/>
      <c r="AC72" s="7"/>
      <c r="AD72" s="7"/>
      <c r="AE72" s="7"/>
      <c r="AF72" s="6"/>
      <c r="AG72" s="5"/>
    </row>
    <row r="73" spans="1:33" s="4" customFormat="1" ht="27.75" customHeight="1" x14ac:dyDescent="0.25">
      <c r="A73" s="13" t="s">
        <v>1</v>
      </c>
      <c r="B73" s="13" t="s">
        <v>1</v>
      </c>
      <c r="C73" s="12">
        <v>1112122</v>
      </c>
      <c r="D73" s="11">
        <v>2</v>
      </c>
      <c r="E73" s="10" t="s">
        <v>2</v>
      </c>
      <c r="F73" s="9">
        <v>39483987.43</v>
      </c>
      <c r="G73" s="9">
        <v>37866486.999999993</v>
      </c>
      <c r="H73" s="9">
        <v>24817037.399999999</v>
      </c>
      <c r="I73" s="9">
        <v>24700645.299999997</v>
      </c>
      <c r="J73" s="9">
        <f>H73-I73</f>
        <v>116392.10000000149</v>
      </c>
      <c r="K73" s="8">
        <f>IF(G73&lt;&gt;0,I73/H73,0)</f>
        <v>0.99530999215885452</v>
      </c>
      <c r="L73" s="8">
        <f>I73/H73</f>
        <v>0.99530999215885452</v>
      </c>
      <c r="AB73" s="7"/>
      <c r="AC73" s="7"/>
      <c r="AD73" s="7"/>
      <c r="AE73" s="7"/>
      <c r="AF73" s="6"/>
      <c r="AG73" s="5"/>
    </row>
    <row r="74" spans="1:33" s="4" customFormat="1" ht="27.75" customHeight="1" x14ac:dyDescent="0.25">
      <c r="A74" s="13" t="s">
        <v>1</v>
      </c>
      <c r="B74" s="13" t="s">
        <v>1</v>
      </c>
      <c r="C74" s="12">
        <v>1112122</v>
      </c>
      <c r="D74" s="11">
        <v>3</v>
      </c>
      <c r="E74" s="10" t="s">
        <v>15</v>
      </c>
      <c r="F74" s="9">
        <v>0</v>
      </c>
      <c r="G74" s="9">
        <v>0</v>
      </c>
      <c r="H74" s="9">
        <v>0</v>
      </c>
      <c r="I74" s="9">
        <v>0</v>
      </c>
      <c r="J74" s="9">
        <f>H74-I74</f>
        <v>0</v>
      </c>
      <c r="K74" s="8">
        <f>IF(G74&lt;&gt;0,I74/H74,0)</f>
        <v>0</v>
      </c>
      <c r="L74" s="8" t="e">
        <f>I74/H74</f>
        <v>#DIV/0!</v>
      </c>
      <c r="AB74" s="7"/>
      <c r="AC74" s="7"/>
      <c r="AD74" s="7"/>
      <c r="AE74" s="7"/>
      <c r="AF74" s="6"/>
      <c r="AG74" s="5"/>
    </row>
    <row r="75" spans="1:33" s="4" customFormat="1" ht="27.75" customHeight="1" x14ac:dyDescent="0.25">
      <c r="A75" s="13" t="s">
        <v>1</v>
      </c>
      <c r="B75" s="13" t="s">
        <v>1</v>
      </c>
      <c r="C75" s="12">
        <v>1112122</v>
      </c>
      <c r="D75" s="11">
        <v>4</v>
      </c>
      <c r="E75" s="10" t="s">
        <v>14</v>
      </c>
      <c r="F75" s="9">
        <v>0</v>
      </c>
      <c r="G75" s="9">
        <v>0</v>
      </c>
      <c r="H75" s="9">
        <v>0</v>
      </c>
      <c r="I75" s="9">
        <v>0</v>
      </c>
      <c r="J75" s="9">
        <f>H75-I75</f>
        <v>0</v>
      </c>
      <c r="K75" s="8">
        <f>IF(G75&lt;&gt;0,I75/H75,0)</f>
        <v>0</v>
      </c>
      <c r="L75" s="8" t="e">
        <f>I75/H75</f>
        <v>#DIV/0!</v>
      </c>
      <c r="AB75" s="7"/>
      <c r="AC75" s="7"/>
      <c r="AD75" s="7"/>
      <c r="AE75" s="7"/>
      <c r="AF75" s="6"/>
      <c r="AG75" s="5"/>
    </row>
    <row r="76" spans="1:33" s="4" customFormat="1" ht="27.75" customHeight="1" x14ac:dyDescent="0.25">
      <c r="A76" s="13" t="s">
        <v>1</v>
      </c>
      <c r="B76" s="13" t="s">
        <v>1</v>
      </c>
      <c r="C76" s="12">
        <v>1112122</v>
      </c>
      <c r="D76" s="11">
        <v>5</v>
      </c>
      <c r="E76" s="10" t="s">
        <v>13</v>
      </c>
      <c r="F76" s="9">
        <v>0</v>
      </c>
      <c r="G76" s="9">
        <v>0</v>
      </c>
      <c r="H76" s="9">
        <v>0</v>
      </c>
      <c r="I76" s="9">
        <v>0</v>
      </c>
      <c r="J76" s="9">
        <f>H76-I76</f>
        <v>0</v>
      </c>
      <c r="K76" s="8">
        <f>IF(G76&lt;&gt;0,I76/H76,0)</f>
        <v>0</v>
      </c>
      <c r="L76" s="8" t="e">
        <f>I76/H76</f>
        <v>#DIV/0!</v>
      </c>
      <c r="AB76" s="7"/>
      <c r="AC76" s="7"/>
      <c r="AD76" s="7"/>
      <c r="AE76" s="7"/>
      <c r="AF76" s="6"/>
      <c r="AG76" s="5"/>
    </row>
    <row r="77" spans="1:33" s="4" customFormat="1" ht="27.75" customHeight="1" x14ac:dyDescent="0.25">
      <c r="A77" s="13" t="s">
        <v>1</v>
      </c>
      <c r="B77" s="13" t="s">
        <v>1</v>
      </c>
      <c r="C77" s="12">
        <v>1112122</v>
      </c>
      <c r="D77" s="11">
        <v>7</v>
      </c>
      <c r="E77" s="10" t="s">
        <v>0</v>
      </c>
      <c r="F77" s="9">
        <v>0</v>
      </c>
      <c r="G77" s="9">
        <v>0</v>
      </c>
      <c r="H77" s="9">
        <v>0</v>
      </c>
      <c r="I77" s="9">
        <v>0</v>
      </c>
      <c r="J77" s="9">
        <f>H77-I77</f>
        <v>0</v>
      </c>
      <c r="K77" s="8">
        <f>IF(G77&lt;&gt;0,I77/H77,0)</f>
        <v>0</v>
      </c>
      <c r="L77" s="8" t="e">
        <f>I77/H77</f>
        <v>#DIV/0!</v>
      </c>
      <c r="AB77" s="7"/>
      <c r="AC77" s="7"/>
      <c r="AD77" s="7"/>
      <c r="AE77" s="7"/>
      <c r="AF77" s="6"/>
      <c r="AG77" s="5"/>
    </row>
    <row r="78" spans="1:33" s="4" customFormat="1" ht="27.75" customHeight="1" x14ac:dyDescent="0.25">
      <c r="A78" s="13" t="s">
        <v>1</v>
      </c>
      <c r="B78" s="13" t="s">
        <v>1</v>
      </c>
      <c r="C78" s="12">
        <v>1112122</v>
      </c>
      <c r="D78" s="11">
        <v>9</v>
      </c>
      <c r="E78" s="10" t="s">
        <v>12</v>
      </c>
      <c r="F78" s="9">
        <v>0</v>
      </c>
      <c r="G78" s="9">
        <v>0</v>
      </c>
      <c r="H78" s="9">
        <v>0</v>
      </c>
      <c r="I78" s="9">
        <v>0</v>
      </c>
      <c r="J78" s="9">
        <f>H78-I78</f>
        <v>0</v>
      </c>
      <c r="K78" s="8">
        <f>IF(G78&lt;&gt;0,I78/H78,0)</f>
        <v>0</v>
      </c>
      <c r="L78" s="8" t="e">
        <f>I78/H78</f>
        <v>#DIV/0!</v>
      </c>
      <c r="AB78" s="7"/>
      <c r="AC78" s="7"/>
      <c r="AD78" s="7"/>
      <c r="AE78" s="7"/>
      <c r="AF78" s="6"/>
      <c r="AG78" s="5"/>
    </row>
    <row r="79" spans="1:33" s="2" customFormat="1" ht="27.75" customHeight="1" x14ac:dyDescent="0.25">
      <c r="A79" s="19" t="s">
        <v>5</v>
      </c>
      <c r="B79" s="19" t="s">
        <v>5</v>
      </c>
      <c r="C79" s="19" t="s">
        <v>5</v>
      </c>
      <c r="D79" s="18">
        <v>1112117</v>
      </c>
      <c r="E79" s="17" t="s">
        <v>150</v>
      </c>
      <c r="F79" s="16">
        <v>0</v>
      </c>
      <c r="G79" s="16">
        <v>0</v>
      </c>
      <c r="H79" s="16">
        <f>SUMIF($B$80:$B$80,"article",H80:H80)</f>
        <v>0</v>
      </c>
      <c r="I79" s="16">
        <f>SUMIF($B$80:$B$80,"article",I80:I80)</f>
        <v>0</v>
      </c>
      <c r="J79" s="16">
        <f>SUMIF($B$80:$B$80,"article",J80:J80)</f>
        <v>0</v>
      </c>
      <c r="K79" s="15">
        <f>IF(G79&lt;&gt;0,I79/H79,0)</f>
        <v>0</v>
      </c>
      <c r="L79" s="8" t="e">
        <f>I79/H79</f>
        <v>#DIV/0!</v>
      </c>
      <c r="AB79" s="14"/>
      <c r="AC79" s="14"/>
      <c r="AD79" s="14"/>
      <c r="AE79" s="14"/>
      <c r="AF79" s="6"/>
    </row>
    <row r="80" spans="1:33" s="4" customFormat="1" ht="27.75" customHeight="1" x14ac:dyDescent="0.25">
      <c r="A80" s="13" t="s">
        <v>1</v>
      </c>
      <c r="B80" s="13" t="s">
        <v>1</v>
      </c>
      <c r="C80" s="12">
        <v>1112117</v>
      </c>
      <c r="D80" s="11">
        <v>1</v>
      </c>
      <c r="E80" s="10" t="s">
        <v>3</v>
      </c>
      <c r="F80" s="9">
        <v>0</v>
      </c>
      <c r="G80" s="9">
        <v>0</v>
      </c>
      <c r="H80" s="9">
        <v>0</v>
      </c>
      <c r="I80" s="9">
        <v>0</v>
      </c>
      <c r="J80" s="9">
        <f>H80-I80</f>
        <v>0</v>
      </c>
      <c r="K80" s="8">
        <f>IF(G80&lt;&gt;0,I80/H80,0)</f>
        <v>0</v>
      </c>
      <c r="L80" s="8" t="e">
        <f>I80/H80</f>
        <v>#DIV/0!</v>
      </c>
      <c r="M80" s="7" t="e">
        <f>SUM(#REF!)</f>
        <v>#REF!</v>
      </c>
      <c r="N80" s="7" t="e">
        <f>SUM(#REF!)</f>
        <v>#REF!</v>
      </c>
      <c r="O80" s="7" t="e">
        <f>SUM(#REF!)</f>
        <v>#REF!</v>
      </c>
      <c r="P80" s="7" t="e">
        <f>SUM(#REF!)</f>
        <v>#REF!</v>
      </c>
      <c r="Q80" s="7" t="e">
        <f>SUM(#REF!)</f>
        <v>#REF!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6"/>
      <c r="AG80" s="5"/>
    </row>
    <row r="81" spans="1:33" s="2" customFormat="1" ht="27.75" customHeight="1" x14ac:dyDescent="0.25">
      <c r="A81" s="19" t="s">
        <v>5</v>
      </c>
      <c r="B81" s="19" t="s">
        <v>5</v>
      </c>
      <c r="C81" s="19" t="s">
        <v>5</v>
      </c>
      <c r="D81" s="18">
        <v>1112128</v>
      </c>
      <c r="E81" s="17" t="s">
        <v>149</v>
      </c>
      <c r="F81" s="16">
        <v>0</v>
      </c>
      <c r="G81" s="16">
        <v>0</v>
      </c>
      <c r="H81" s="16">
        <f>SUMIF($B$82:$B$82,"article",H82:H82)</f>
        <v>0</v>
      </c>
      <c r="I81" s="16">
        <f>SUMIF($B$82:$B$82,"article",I82:I82)</f>
        <v>0</v>
      </c>
      <c r="J81" s="16">
        <f>SUMIF($B$82:$B$82,"article",J82:J82)</f>
        <v>0</v>
      </c>
      <c r="K81" s="15">
        <f>IF(G81&lt;&gt;0,I81/H81,0)</f>
        <v>0</v>
      </c>
      <c r="L81" s="8" t="e">
        <f>I81/H81</f>
        <v>#DIV/0!</v>
      </c>
      <c r="AB81" s="14"/>
      <c r="AC81" s="14"/>
      <c r="AD81" s="14"/>
      <c r="AE81" s="14"/>
      <c r="AF81" s="6"/>
    </row>
    <row r="82" spans="1:33" s="4" customFormat="1" ht="27.75" customHeight="1" x14ac:dyDescent="0.25">
      <c r="A82" s="13" t="s">
        <v>1</v>
      </c>
      <c r="B82" s="13" t="s">
        <v>1</v>
      </c>
      <c r="C82" s="12">
        <v>1112128</v>
      </c>
      <c r="D82" s="11">
        <v>7</v>
      </c>
      <c r="E82" s="10" t="s">
        <v>0</v>
      </c>
      <c r="F82" s="9">
        <v>0</v>
      </c>
      <c r="G82" s="9">
        <v>0</v>
      </c>
      <c r="H82" s="9">
        <v>0</v>
      </c>
      <c r="I82" s="9">
        <v>0</v>
      </c>
      <c r="J82" s="9">
        <f>H82-I82</f>
        <v>0</v>
      </c>
      <c r="K82" s="8">
        <f>IF(G82&lt;&gt;0,I82/H82,0)</f>
        <v>0</v>
      </c>
      <c r="L82" s="8" t="e">
        <f>I82/H82</f>
        <v>#DIV/0!</v>
      </c>
      <c r="AB82" s="7"/>
      <c r="AC82" s="7"/>
      <c r="AD82" s="7"/>
      <c r="AE82" s="7"/>
      <c r="AF82" s="6"/>
      <c r="AG82" s="5"/>
    </row>
    <row r="83" spans="1:33" s="20" customFormat="1" ht="27.75" customHeight="1" x14ac:dyDescent="0.25">
      <c r="A83" s="25" t="s">
        <v>7</v>
      </c>
      <c r="B83" s="25" t="s">
        <v>7</v>
      </c>
      <c r="C83" s="25" t="s">
        <v>7</v>
      </c>
      <c r="D83" s="24">
        <v>11122</v>
      </c>
      <c r="E83" s="23" t="s">
        <v>94</v>
      </c>
      <c r="F83" s="22">
        <v>3939383377.9449987</v>
      </c>
      <c r="G83" s="22">
        <v>4633576369.2942495</v>
      </c>
      <c r="H83" s="22">
        <f>SUMIF($B$83:$B$123,"section",H83:H123)</f>
        <v>5730341520.9300003</v>
      </c>
      <c r="I83" s="22">
        <f>SUMIF($B$83:$B$123,"section",I83:I123)</f>
        <v>5507780586.8700008</v>
      </c>
      <c r="J83" s="22">
        <f>SUMIF($B$83:$B$123,"section",J83:J123)</f>
        <v>222560934.06000021</v>
      </c>
      <c r="K83" s="21">
        <f>IF(G83&lt;&gt;0,I83/H83,0)</f>
        <v>0.96116096514542837</v>
      </c>
      <c r="L83" s="8">
        <f>I83/H83</f>
        <v>0.96116096514542837</v>
      </c>
      <c r="AF83" s="6"/>
    </row>
    <row r="84" spans="1:33" s="2" customFormat="1" ht="27.75" customHeight="1" x14ac:dyDescent="0.25">
      <c r="A84" s="19" t="s">
        <v>5</v>
      </c>
      <c r="B84" s="19" t="s">
        <v>5</v>
      </c>
      <c r="C84" s="19" t="s">
        <v>5</v>
      </c>
      <c r="D84" s="18">
        <v>1112213</v>
      </c>
      <c r="E84" s="17" t="s">
        <v>148</v>
      </c>
      <c r="F84" s="16">
        <v>112204990.59100001</v>
      </c>
      <c r="G84" s="16">
        <v>111366004.1085</v>
      </c>
      <c r="H84" s="16">
        <f>SUMIF($B$84:$B$91,"article",H84:H91)</f>
        <v>160684828.59</v>
      </c>
      <c r="I84" s="16">
        <f>SUMIF($B$84:$B$91,"article",I84:I91)</f>
        <v>150155340.13000003</v>
      </c>
      <c r="J84" s="16">
        <f>SUMIF($B$84:$B$91,"article",J84:J91)</f>
        <v>10529488.459999973</v>
      </c>
      <c r="K84" s="15">
        <f>IF(G84&lt;&gt;0,I84/H84,0)</f>
        <v>0.93447117221709342</v>
      </c>
      <c r="L84" s="8">
        <f>I84/H84</f>
        <v>0.93447117221709342</v>
      </c>
      <c r="AB84" s="14"/>
      <c r="AC84" s="14"/>
      <c r="AD84" s="14"/>
      <c r="AE84" s="14"/>
      <c r="AF84" s="6"/>
    </row>
    <row r="85" spans="1:33" s="4" customFormat="1" ht="27.75" customHeight="1" x14ac:dyDescent="0.25">
      <c r="A85" s="13" t="s">
        <v>1</v>
      </c>
      <c r="B85" s="13" t="s">
        <v>1</v>
      </c>
      <c r="C85" s="12">
        <v>1112213</v>
      </c>
      <c r="D85" s="11">
        <v>1</v>
      </c>
      <c r="E85" s="10" t="s">
        <v>3</v>
      </c>
      <c r="F85" s="9">
        <v>98960460</v>
      </c>
      <c r="G85" s="9">
        <v>98965413.974999994</v>
      </c>
      <c r="H85" s="9">
        <v>120497221.98999999</v>
      </c>
      <c r="I85" s="9">
        <v>112954746.76000002</v>
      </c>
      <c r="J85" s="9">
        <f>H85-I85</f>
        <v>7542475.2299999744</v>
      </c>
      <c r="K85" s="8">
        <f>IF(G85&lt;&gt;0,I85/H85,0)</f>
        <v>0.93740540150688356</v>
      </c>
      <c r="L85" s="8">
        <f>I85/H85</f>
        <v>0.93740540150688356</v>
      </c>
      <c r="AB85" s="7"/>
      <c r="AC85" s="7"/>
      <c r="AD85" s="7"/>
      <c r="AE85" s="7"/>
      <c r="AF85" s="6"/>
      <c r="AG85" s="5"/>
    </row>
    <row r="86" spans="1:33" s="4" customFormat="1" ht="27.75" customHeight="1" x14ac:dyDescent="0.25">
      <c r="A86" s="13" t="s">
        <v>1</v>
      </c>
      <c r="B86" s="13" t="s">
        <v>1</v>
      </c>
      <c r="C86" s="12">
        <v>1112213</v>
      </c>
      <c r="D86" s="11">
        <v>2</v>
      </c>
      <c r="E86" s="10" t="s">
        <v>2</v>
      </c>
      <c r="F86" s="9">
        <v>4718046.591</v>
      </c>
      <c r="G86" s="9">
        <v>4707238.7335000001</v>
      </c>
      <c r="H86" s="9">
        <v>26905451.73</v>
      </c>
      <c r="I86" s="9">
        <v>25148958.120000001</v>
      </c>
      <c r="J86" s="9">
        <f>H86-I86</f>
        <v>1756493.6099999994</v>
      </c>
      <c r="K86" s="8">
        <f>IF(G86&lt;&gt;0,I86/H86,0)</f>
        <v>0.93471607064521123</v>
      </c>
      <c r="L86" s="8">
        <f>I86/H86</f>
        <v>0.93471607064521123</v>
      </c>
      <c r="AB86" s="7"/>
      <c r="AC86" s="7"/>
      <c r="AD86" s="7"/>
      <c r="AE86" s="7"/>
      <c r="AF86" s="6"/>
      <c r="AG86" s="5"/>
    </row>
    <row r="87" spans="1:33" s="4" customFormat="1" ht="27.75" customHeight="1" x14ac:dyDescent="0.25">
      <c r="A87" s="13" t="s">
        <v>1</v>
      </c>
      <c r="B87" s="13" t="s">
        <v>1</v>
      </c>
      <c r="C87" s="12">
        <v>1112213</v>
      </c>
      <c r="D87" s="11">
        <v>3</v>
      </c>
      <c r="E87" s="10" t="s">
        <v>15</v>
      </c>
      <c r="F87" s="9">
        <v>7192484</v>
      </c>
      <c r="G87" s="9">
        <v>7170106.4000000004</v>
      </c>
      <c r="H87" s="9">
        <v>12051430.869999999</v>
      </c>
      <c r="I87" s="9">
        <v>11036854.75</v>
      </c>
      <c r="J87" s="9">
        <f>H87-I87</f>
        <v>1014576.1199999992</v>
      </c>
      <c r="K87" s="8">
        <f>IF(G87&lt;&gt;0,I87/H87,0)</f>
        <v>0.91581280837567469</v>
      </c>
      <c r="L87" s="8">
        <f>I87/H87</f>
        <v>0.91581280837567469</v>
      </c>
      <c r="AB87" s="7"/>
      <c r="AC87" s="7"/>
      <c r="AD87" s="7"/>
      <c r="AE87" s="7"/>
      <c r="AF87" s="6"/>
      <c r="AG87" s="5"/>
    </row>
    <row r="88" spans="1:33" s="4" customFormat="1" ht="27.75" customHeight="1" x14ac:dyDescent="0.25">
      <c r="A88" s="13" t="s">
        <v>1</v>
      </c>
      <c r="B88" s="13" t="s">
        <v>1</v>
      </c>
      <c r="C88" s="12">
        <v>1112213</v>
      </c>
      <c r="D88" s="11">
        <v>4</v>
      </c>
      <c r="E88" s="10" t="s">
        <v>14</v>
      </c>
      <c r="F88" s="9">
        <v>824000</v>
      </c>
      <c r="G88" s="9">
        <v>523245</v>
      </c>
      <c r="H88" s="9">
        <v>1023232</v>
      </c>
      <c r="I88" s="9">
        <v>1014780.5</v>
      </c>
      <c r="J88" s="9">
        <f>H88-I88</f>
        <v>8451.5</v>
      </c>
      <c r="K88" s="8">
        <f>IF(G88&lt;&gt;0,I88/H88,0)</f>
        <v>0.9917403873217413</v>
      </c>
      <c r="L88" s="8">
        <f>I88/H88</f>
        <v>0.9917403873217413</v>
      </c>
      <c r="AB88" s="7"/>
      <c r="AC88" s="7"/>
      <c r="AD88" s="7"/>
      <c r="AE88" s="7"/>
      <c r="AF88" s="6"/>
      <c r="AG88" s="5"/>
    </row>
    <row r="89" spans="1:33" s="4" customFormat="1" ht="27.75" customHeight="1" x14ac:dyDescent="0.25">
      <c r="A89" s="13" t="s">
        <v>1</v>
      </c>
      <c r="B89" s="13" t="s">
        <v>1</v>
      </c>
      <c r="C89" s="12">
        <v>1112213</v>
      </c>
      <c r="D89" s="11">
        <v>5</v>
      </c>
      <c r="E89" s="10" t="s">
        <v>13</v>
      </c>
      <c r="F89" s="9">
        <v>300000</v>
      </c>
      <c r="G89" s="9">
        <v>0</v>
      </c>
      <c r="H89" s="9">
        <v>0</v>
      </c>
      <c r="I89" s="9">
        <v>0</v>
      </c>
      <c r="J89" s="9">
        <f>H89-I89</f>
        <v>0</v>
      </c>
      <c r="K89" s="8">
        <f>IF(G89&lt;&gt;0,I89/H89,0)</f>
        <v>0</v>
      </c>
      <c r="L89" s="8" t="e">
        <f>I89/H89</f>
        <v>#DIV/0!</v>
      </c>
      <c r="AB89" s="7"/>
      <c r="AC89" s="7"/>
      <c r="AD89" s="7"/>
      <c r="AE89" s="7"/>
      <c r="AF89" s="6"/>
      <c r="AG89" s="5"/>
    </row>
    <row r="90" spans="1:33" s="4" customFormat="1" ht="27.75" customHeight="1" x14ac:dyDescent="0.25">
      <c r="A90" s="13" t="s">
        <v>1</v>
      </c>
      <c r="B90" s="13" t="s">
        <v>1</v>
      </c>
      <c r="C90" s="12">
        <v>1112213</v>
      </c>
      <c r="D90" s="11">
        <v>7</v>
      </c>
      <c r="E90" s="10" t="s">
        <v>0</v>
      </c>
      <c r="F90" s="9">
        <v>0</v>
      </c>
      <c r="G90" s="9">
        <v>0</v>
      </c>
      <c r="H90" s="9">
        <v>0</v>
      </c>
      <c r="I90" s="9">
        <v>0</v>
      </c>
      <c r="J90" s="9">
        <f>H90-I90</f>
        <v>0</v>
      </c>
      <c r="K90" s="8">
        <f>IF(G90&lt;&gt;0,I90/H90,0)</f>
        <v>0</v>
      </c>
      <c r="L90" s="8" t="e">
        <f>I90/H90</f>
        <v>#DIV/0!</v>
      </c>
      <c r="AB90" s="7"/>
      <c r="AC90" s="7"/>
      <c r="AD90" s="7"/>
      <c r="AE90" s="7"/>
      <c r="AF90" s="6"/>
      <c r="AG90" s="5"/>
    </row>
    <row r="91" spans="1:33" s="4" customFormat="1" ht="27.75" customHeight="1" x14ac:dyDescent="0.25">
      <c r="A91" s="13" t="s">
        <v>1</v>
      </c>
      <c r="B91" s="13" t="s">
        <v>1</v>
      </c>
      <c r="C91" s="12">
        <v>1112213</v>
      </c>
      <c r="D91" s="11">
        <v>9</v>
      </c>
      <c r="E91" s="10" t="s">
        <v>12</v>
      </c>
      <c r="F91" s="9">
        <v>210000</v>
      </c>
      <c r="G91" s="9">
        <v>0</v>
      </c>
      <c r="H91" s="9">
        <v>207492</v>
      </c>
      <c r="I91" s="9">
        <v>0</v>
      </c>
      <c r="J91" s="9">
        <f>H91-I91</f>
        <v>207492</v>
      </c>
      <c r="K91" s="8">
        <f>IF(G91&lt;&gt;0,I91/H91,0)</f>
        <v>0</v>
      </c>
      <c r="L91" s="8">
        <f>I91/H91</f>
        <v>0</v>
      </c>
      <c r="AB91" s="7"/>
      <c r="AC91" s="7"/>
      <c r="AD91" s="7"/>
      <c r="AE91" s="7"/>
      <c r="AF91" s="6"/>
      <c r="AG91" s="5"/>
    </row>
    <row r="92" spans="1:33" s="2" customFormat="1" ht="27.75" customHeight="1" x14ac:dyDescent="0.25">
      <c r="A92" s="19" t="s">
        <v>5</v>
      </c>
      <c r="B92" s="19" t="s">
        <v>5</v>
      </c>
      <c r="C92" s="19" t="s">
        <v>5</v>
      </c>
      <c r="D92" s="18">
        <v>1112214</v>
      </c>
      <c r="E92" s="17" t="s">
        <v>147</v>
      </c>
      <c r="F92" s="16">
        <v>214679681.38999999</v>
      </c>
      <c r="G92" s="16">
        <v>222801206.09649998</v>
      </c>
      <c r="H92" s="16">
        <f>SUMIF($B$93:$B$99,"article",H93:H99)</f>
        <v>275885965.08000004</v>
      </c>
      <c r="I92" s="16">
        <f>SUMIF($B$93:$B$99,"article",I93:I99)</f>
        <v>269572242.03000003</v>
      </c>
      <c r="J92" s="16">
        <f>SUMIF($B$93:$B$99,"article",J93:J99)</f>
        <v>6313723.0499999886</v>
      </c>
      <c r="K92" s="15">
        <f>IF(G92&lt;&gt;0,I92/H92,0)</f>
        <v>0.97711473634344104</v>
      </c>
      <c r="L92" s="8">
        <f>I92/H92</f>
        <v>0.97711473634344104</v>
      </c>
      <c r="AB92" s="14"/>
      <c r="AC92" s="14"/>
      <c r="AD92" s="14"/>
      <c r="AE92" s="14"/>
      <c r="AF92" s="6"/>
    </row>
    <row r="93" spans="1:33" s="4" customFormat="1" ht="27.75" customHeight="1" x14ac:dyDescent="0.25">
      <c r="A93" s="13" t="s">
        <v>1</v>
      </c>
      <c r="B93" s="13" t="s">
        <v>1</v>
      </c>
      <c r="C93" s="12">
        <v>1112214</v>
      </c>
      <c r="D93" s="11">
        <v>1</v>
      </c>
      <c r="E93" s="10" t="s">
        <v>3</v>
      </c>
      <c r="F93" s="9">
        <v>121319606.11</v>
      </c>
      <c r="G93" s="9">
        <v>129264546.404</v>
      </c>
      <c r="H93" s="9">
        <v>175548966.40000001</v>
      </c>
      <c r="I93" s="9">
        <v>175504811.67000002</v>
      </c>
      <c r="J93" s="9">
        <f>H93-I93</f>
        <v>44154.729999989271</v>
      </c>
      <c r="K93" s="8">
        <f>IF(G93&lt;&gt;0,I93/H93,0)</f>
        <v>0.99974847627470853</v>
      </c>
      <c r="L93" s="8">
        <f>I93/H93</f>
        <v>0.99974847627470853</v>
      </c>
      <c r="AB93" s="7"/>
      <c r="AC93" s="7"/>
      <c r="AD93" s="7"/>
      <c r="AE93" s="7"/>
      <c r="AF93" s="6"/>
      <c r="AG93" s="5"/>
    </row>
    <row r="94" spans="1:33" s="4" customFormat="1" ht="27.75" customHeight="1" x14ac:dyDescent="0.25">
      <c r="A94" s="13" t="s">
        <v>1</v>
      </c>
      <c r="B94" s="13" t="s">
        <v>1</v>
      </c>
      <c r="C94" s="12">
        <v>1112214</v>
      </c>
      <c r="D94" s="11">
        <v>2</v>
      </c>
      <c r="E94" s="10" t="s">
        <v>2</v>
      </c>
      <c r="F94" s="9">
        <v>27038102.93</v>
      </c>
      <c r="G94" s="9">
        <v>9579902.897499999</v>
      </c>
      <c r="H94" s="9">
        <v>26035431.899999999</v>
      </c>
      <c r="I94" s="9">
        <v>29296229.849999998</v>
      </c>
      <c r="J94" s="9">
        <f>H94-I94</f>
        <v>-3260797.9499999993</v>
      </c>
      <c r="K94" s="8">
        <f>IF(G94&lt;&gt;0,I94/H94,0)</f>
        <v>1.1252446267273177</v>
      </c>
      <c r="L94" s="8">
        <f>I94/H94</f>
        <v>1.1252446267273177</v>
      </c>
      <c r="AB94" s="7"/>
      <c r="AC94" s="7"/>
      <c r="AD94" s="7"/>
      <c r="AE94" s="7"/>
      <c r="AF94" s="6"/>
      <c r="AG94" s="5"/>
    </row>
    <row r="95" spans="1:33" s="4" customFormat="1" ht="27.75" customHeight="1" x14ac:dyDescent="0.25">
      <c r="A95" s="13" t="s">
        <v>1</v>
      </c>
      <c r="B95" s="13" t="s">
        <v>1</v>
      </c>
      <c r="C95" s="12">
        <v>1112214</v>
      </c>
      <c r="D95" s="11">
        <v>3</v>
      </c>
      <c r="E95" s="10" t="s">
        <v>15</v>
      </c>
      <c r="F95" s="9">
        <v>12796747.369999997</v>
      </c>
      <c r="G95" s="9">
        <v>14662875.414999999</v>
      </c>
      <c r="H95" s="9">
        <v>19732120.41</v>
      </c>
      <c r="I95" s="9">
        <v>16359637.85</v>
      </c>
      <c r="J95" s="9">
        <f>H95-I95</f>
        <v>3372482.5600000005</v>
      </c>
      <c r="K95" s="8">
        <f>IF(G95&lt;&gt;0,I95/H95,0)</f>
        <v>0.8290866622580072</v>
      </c>
      <c r="L95" s="8">
        <f>I95/H95</f>
        <v>0.8290866622580072</v>
      </c>
      <c r="AB95" s="7"/>
      <c r="AC95" s="7"/>
      <c r="AD95" s="7"/>
      <c r="AE95" s="7"/>
      <c r="AF95" s="6"/>
      <c r="AG95" s="5"/>
    </row>
    <row r="96" spans="1:33" s="4" customFormat="1" ht="27.75" customHeight="1" x14ac:dyDescent="0.25">
      <c r="A96" s="13" t="s">
        <v>1</v>
      </c>
      <c r="B96" s="13" t="s">
        <v>1</v>
      </c>
      <c r="C96" s="12">
        <v>1112214</v>
      </c>
      <c r="D96" s="11">
        <v>4</v>
      </c>
      <c r="E96" s="10" t="s">
        <v>14</v>
      </c>
      <c r="F96" s="9">
        <v>3598671.42</v>
      </c>
      <c r="G96" s="9">
        <v>2411764.62</v>
      </c>
      <c r="H96" s="9">
        <v>8357932.6100000003</v>
      </c>
      <c r="I96" s="9">
        <v>2767427.09</v>
      </c>
      <c r="J96" s="9">
        <f>H96-I96</f>
        <v>5590505.5200000005</v>
      </c>
      <c r="K96" s="8">
        <f>IF(G96&lt;&gt;0,I96/H96,0)</f>
        <v>0.33111383151006285</v>
      </c>
      <c r="L96" s="8">
        <f>I96/H96</f>
        <v>0.33111383151006285</v>
      </c>
      <c r="AB96" s="7"/>
      <c r="AC96" s="7"/>
      <c r="AD96" s="7"/>
      <c r="AE96" s="7"/>
      <c r="AF96" s="6"/>
      <c r="AG96" s="5"/>
    </row>
    <row r="97" spans="1:33" s="4" customFormat="1" ht="27.75" customHeight="1" x14ac:dyDescent="0.25">
      <c r="A97" s="13" t="s">
        <v>1</v>
      </c>
      <c r="B97" s="13" t="s">
        <v>1</v>
      </c>
      <c r="C97" s="12">
        <v>1112214</v>
      </c>
      <c r="D97" s="11">
        <v>5</v>
      </c>
      <c r="E97" s="10" t="s">
        <v>13</v>
      </c>
      <c r="F97" s="9">
        <v>38760</v>
      </c>
      <c r="G97" s="9">
        <v>179705</v>
      </c>
      <c r="H97" s="9">
        <v>567339</v>
      </c>
      <c r="I97" s="9">
        <v>0</v>
      </c>
      <c r="J97" s="9">
        <f>H97-I97</f>
        <v>567339</v>
      </c>
      <c r="K97" s="8">
        <f>IF(G97&lt;&gt;0,I97/H97,0)</f>
        <v>0</v>
      </c>
      <c r="L97" s="8">
        <f>I97/H97</f>
        <v>0</v>
      </c>
      <c r="AB97" s="7"/>
      <c r="AC97" s="7"/>
      <c r="AD97" s="7"/>
      <c r="AE97" s="7"/>
      <c r="AF97" s="6"/>
      <c r="AG97" s="5"/>
    </row>
    <row r="98" spans="1:33" s="4" customFormat="1" ht="27.75" customHeight="1" x14ac:dyDescent="0.25">
      <c r="A98" s="13" t="s">
        <v>1</v>
      </c>
      <c r="B98" s="13" t="s">
        <v>1</v>
      </c>
      <c r="C98" s="12">
        <v>1112214</v>
      </c>
      <c r="D98" s="11">
        <v>7</v>
      </c>
      <c r="E98" s="10" t="s">
        <v>0</v>
      </c>
      <c r="F98" s="9">
        <v>500000</v>
      </c>
      <c r="G98" s="9">
        <v>140000</v>
      </c>
      <c r="H98" s="9">
        <v>0</v>
      </c>
      <c r="I98" s="9">
        <v>0</v>
      </c>
      <c r="J98" s="9">
        <f>H98-I98</f>
        <v>0</v>
      </c>
      <c r="K98" s="8" t="e">
        <f>IF(G98&lt;&gt;0,I98/H98,0)</f>
        <v>#DIV/0!</v>
      </c>
      <c r="L98" s="8" t="e">
        <f>I98/H98</f>
        <v>#DIV/0!</v>
      </c>
      <c r="AB98" s="7"/>
      <c r="AC98" s="7"/>
      <c r="AD98" s="7"/>
      <c r="AE98" s="7"/>
      <c r="AF98" s="6"/>
      <c r="AG98" s="5"/>
    </row>
    <row r="99" spans="1:33" s="4" customFormat="1" ht="27.75" customHeight="1" x14ac:dyDescent="0.25">
      <c r="A99" s="13" t="s">
        <v>1</v>
      </c>
      <c r="B99" s="13" t="s">
        <v>1</v>
      </c>
      <c r="C99" s="12">
        <v>1112214</v>
      </c>
      <c r="D99" s="11">
        <v>9</v>
      </c>
      <c r="E99" s="10" t="s">
        <v>12</v>
      </c>
      <c r="F99" s="9">
        <v>49387793.559999995</v>
      </c>
      <c r="G99" s="9">
        <v>66562411.759999998</v>
      </c>
      <c r="H99" s="9">
        <v>45644174.759999998</v>
      </c>
      <c r="I99" s="9">
        <v>45644135.57</v>
      </c>
      <c r="J99" s="9">
        <f>H99-I99</f>
        <v>39.189999997615814</v>
      </c>
      <c r="K99" s="8">
        <f>IF(G99&lt;&gt;0,I99/H99,0)</f>
        <v>0.9999991414019378</v>
      </c>
      <c r="L99" s="8">
        <f>I99/H99</f>
        <v>0.9999991414019378</v>
      </c>
      <c r="M99" s="7" t="e">
        <f>SUM(#REF!)</f>
        <v>#REF!</v>
      </c>
      <c r="N99" s="7" t="e">
        <f>SUM(#REF!)</f>
        <v>#REF!</v>
      </c>
      <c r="O99" s="7" t="e">
        <f>SUM(#REF!)</f>
        <v>#REF!</v>
      </c>
      <c r="P99" s="7" t="e">
        <f>SUM(#REF!)</f>
        <v>#REF!</v>
      </c>
      <c r="Q99" s="7" t="e">
        <f>SUM(#REF!)</f>
        <v>#REF!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6"/>
      <c r="AG99" s="5"/>
    </row>
    <row r="100" spans="1:33" s="2" customFormat="1" ht="27.75" customHeight="1" x14ac:dyDescent="0.25">
      <c r="A100" s="19" t="s">
        <v>5</v>
      </c>
      <c r="B100" s="19" t="s">
        <v>5</v>
      </c>
      <c r="C100" s="19" t="s">
        <v>5</v>
      </c>
      <c r="D100" s="18">
        <v>1112215</v>
      </c>
      <c r="E100" s="17" t="s">
        <v>146</v>
      </c>
      <c r="F100" s="16">
        <v>1529998861.9999998</v>
      </c>
      <c r="G100" s="16">
        <v>1967570958.1020002</v>
      </c>
      <c r="H100" s="16">
        <f>SUMIF($B$101:$B$107,"article",H101:H107)</f>
        <v>2591179404.6700001</v>
      </c>
      <c r="I100" s="16">
        <f>SUMIF($B$101:$B$107,"article",I101:I107)</f>
        <v>2443179118.8599997</v>
      </c>
      <c r="J100" s="16">
        <f>SUMIF($B$101:$B$107,"article",J101:J107)</f>
        <v>148000285.81000012</v>
      </c>
      <c r="K100" s="15">
        <f>IF(G100&lt;&gt;0,I100/H100,0)</f>
        <v>0.94288304177500626</v>
      </c>
      <c r="L100" s="8">
        <f>I100/H100</f>
        <v>0.94288304177500626</v>
      </c>
      <c r="AB100" s="14"/>
      <c r="AC100" s="14"/>
      <c r="AD100" s="14"/>
      <c r="AE100" s="14"/>
      <c r="AF100" s="6"/>
    </row>
    <row r="101" spans="1:33" s="4" customFormat="1" ht="27.75" customHeight="1" x14ac:dyDescent="0.25">
      <c r="A101" s="13" t="s">
        <v>1</v>
      </c>
      <c r="B101" s="13" t="s">
        <v>1</v>
      </c>
      <c r="C101" s="12">
        <v>1112215</v>
      </c>
      <c r="D101" s="11">
        <v>1</v>
      </c>
      <c r="E101" s="10" t="s">
        <v>3</v>
      </c>
      <c r="F101" s="9">
        <v>798010972.40999997</v>
      </c>
      <c r="G101" s="9">
        <v>1256921260.4395003</v>
      </c>
      <c r="H101" s="9">
        <v>1740440106.9300001</v>
      </c>
      <c r="I101" s="9">
        <v>1721599384.97</v>
      </c>
      <c r="J101" s="9">
        <f>H101-I101</f>
        <v>18840721.960000038</v>
      </c>
      <c r="K101" s="8">
        <f>IF(G101&lt;&gt;0,I101/H101,0)</f>
        <v>0.98917473696165648</v>
      </c>
      <c r="L101" s="8">
        <f>I101/H101</f>
        <v>0.98917473696165648</v>
      </c>
      <c r="AB101" s="7"/>
      <c r="AC101" s="7"/>
      <c r="AD101" s="7"/>
      <c r="AE101" s="7"/>
      <c r="AF101" s="6"/>
      <c r="AG101" s="5"/>
    </row>
    <row r="102" spans="1:33" s="4" customFormat="1" ht="27.75" customHeight="1" x14ac:dyDescent="0.25">
      <c r="A102" s="13" t="s">
        <v>1</v>
      </c>
      <c r="B102" s="13" t="s">
        <v>1</v>
      </c>
      <c r="C102" s="12">
        <v>1112215</v>
      </c>
      <c r="D102" s="11">
        <v>2</v>
      </c>
      <c r="E102" s="10" t="s">
        <v>2</v>
      </c>
      <c r="F102" s="9">
        <v>266529894.93000001</v>
      </c>
      <c r="G102" s="9">
        <v>329165551.10249996</v>
      </c>
      <c r="H102" s="9">
        <v>341418050.99000001</v>
      </c>
      <c r="I102" s="9">
        <v>285000287.59999996</v>
      </c>
      <c r="J102" s="9">
        <f>H102-I102</f>
        <v>56417763.390000045</v>
      </c>
      <c r="K102" s="8">
        <f>IF(G102&lt;&gt;0,I102/H102,0)</f>
        <v>0.83475459710930022</v>
      </c>
      <c r="L102" s="8">
        <f>I102/H102</f>
        <v>0.83475459710930022</v>
      </c>
      <c r="AB102" s="7"/>
      <c r="AC102" s="7"/>
      <c r="AD102" s="7"/>
      <c r="AE102" s="7"/>
      <c r="AF102" s="6"/>
      <c r="AG102" s="5"/>
    </row>
    <row r="103" spans="1:33" s="4" customFormat="1" ht="27.75" customHeight="1" x14ac:dyDescent="0.25">
      <c r="A103" s="13" t="s">
        <v>1</v>
      </c>
      <c r="B103" s="13" t="s">
        <v>1</v>
      </c>
      <c r="C103" s="12">
        <v>1112215</v>
      </c>
      <c r="D103" s="11">
        <v>3</v>
      </c>
      <c r="E103" s="10" t="s">
        <v>15</v>
      </c>
      <c r="F103" s="9">
        <v>137638810.81</v>
      </c>
      <c r="G103" s="9">
        <v>241983996.53999999</v>
      </c>
      <c r="H103" s="9">
        <v>324547853.00999999</v>
      </c>
      <c r="I103" s="9">
        <v>333158344.31999993</v>
      </c>
      <c r="J103" s="9">
        <f>H103-I103</f>
        <v>-8610491.3099999428</v>
      </c>
      <c r="K103" s="8">
        <f>IF(G103&lt;&gt;0,I103/H103,0)</f>
        <v>1.026530729536931</v>
      </c>
      <c r="L103" s="8">
        <f>I103/H103</f>
        <v>1.026530729536931</v>
      </c>
      <c r="AB103" s="7"/>
      <c r="AC103" s="7"/>
      <c r="AD103" s="7"/>
      <c r="AE103" s="7"/>
      <c r="AF103" s="6"/>
      <c r="AG103" s="5"/>
    </row>
    <row r="104" spans="1:33" s="4" customFormat="1" ht="27.75" customHeight="1" x14ac:dyDescent="0.25">
      <c r="A104" s="13" t="s">
        <v>1</v>
      </c>
      <c r="B104" s="13" t="s">
        <v>1</v>
      </c>
      <c r="C104" s="12">
        <v>1112215</v>
      </c>
      <c r="D104" s="11">
        <v>4</v>
      </c>
      <c r="E104" s="10" t="s">
        <v>14</v>
      </c>
      <c r="F104" s="9">
        <v>44419183.850000001</v>
      </c>
      <c r="G104" s="9">
        <v>42165100</v>
      </c>
      <c r="H104" s="9">
        <v>104674131.98999999</v>
      </c>
      <c r="I104" s="9">
        <v>99759095.909999996</v>
      </c>
      <c r="J104" s="9">
        <f>H104-I104</f>
        <v>4915036.0799999982</v>
      </c>
      <c r="K104" s="8">
        <f>IF(G104&lt;&gt;0,I104/H104,0)</f>
        <v>0.95304440565631288</v>
      </c>
      <c r="L104" s="8">
        <f>I104/H104</f>
        <v>0.95304440565631288</v>
      </c>
      <c r="AB104" s="7"/>
      <c r="AC104" s="7"/>
      <c r="AD104" s="7"/>
      <c r="AE104" s="7"/>
      <c r="AF104" s="6"/>
      <c r="AG104" s="5"/>
    </row>
    <row r="105" spans="1:33" s="4" customFormat="1" ht="27.75" customHeight="1" x14ac:dyDescent="0.25">
      <c r="A105" s="13" t="s">
        <v>1</v>
      </c>
      <c r="B105" s="13" t="s">
        <v>1</v>
      </c>
      <c r="C105" s="12">
        <v>1112215</v>
      </c>
      <c r="D105" s="11">
        <v>5</v>
      </c>
      <c r="E105" s="10" t="s">
        <v>13</v>
      </c>
      <c r="F105" s="9">
        <v>0</v>
      </c>
      <c r="G105" s="9">
        <v>0</v>
      </c>
      <c r="H105" s="9">
        <v>0</v>
      </c>
      <c r="I105" s="9">
        <v>0</v>
      </c>
      <c r="J105" s="9">
        <f>H105-I105</f>
        <v>0</v>
      </c>
      <c r="K105" s="8">
        <f>IF(G105&lt;&gt;0,I105/H105,0)</f>
        <v>0</v>
      </c>
      <c r="L105" s="8" t="e">
        <f>I105/H105</f>
        <v>#DIV/0!</v>
      </c>
      <c r="AB105" s="7"/>
      <c r="AC105" s="7"/>
      <c r="AD105" s="7"/>
      <c r="AE105" s="7"/>
      <c r="AF105" s="6"/>
      <c r="AG105" s="5"/>
    </row>
    <row r="106" spans="1:33" s="4" customFormat="1" ht="27.75" customHeight="1" x14ac:dyDescent="0.25">
      <c r="A106" s="13" t="s">
        <v>1</v>
      </c>
      <c r="B106" s="13" t="s">
        <v>1</v>
      </c>
      <c r="C106" s="12">
        <v>1112215</v>
      </c>
      <c r="D106" s="11">
        <v>7</v>
      </c>
      <c r="E106" s="10" t="s">
        <v>0</v>
      </c>
      <c r="F106" s="9">
        <v>400000</v>
      </c>
      <c r="G106" s="9">
        <v>0</v>
      </c>
      <c r="H106" s="9">
        <v>0</v>
      </c>
      <c r="I106" s="9">
        <v>0</v>
      </c>
      <c r="J106" s="9">
        <f>H106-I106</f>
        <v>0</v>
      </c>
      <c r="K106" s="8">
        <f>IF(G106&lt;&gt;0,I106/H106,0)</f>
        <v>0</v>
      </c>
      <c r="L106" s="8" t="e">
        <f>I106/H106</f>
        <v>#DIV/0!</v>
      </c>
      <c r="AB106" s="7"/>
      <c r="AC106" s="7"/>
      <c r="AD106" s="7"/>
      <c r="AE106" s="7"/>
      <c r="AF106" s="6"/>
      <c r="AG106" s="5"/>
    </row>
    <row r="107" spans="1:33" s="4" customFormat="1" ht="27.75" customHeight="1" x14ac:dyDescent="0.25">
      <c r="A107" s="13" t="s">
        <v>1</v>
      </c>
      <c r="B107" s="13" t="s">
        <v>1</v>
      </c>
      <c r="C107" s="12">
        <v>1112215</v>
      </c>
      <c r="D107" s="11">
        <v>9</v>
      </c>
      <c r="E107" s="10" t="s">
        <v>12</v>
      </c>
      <c r="F107" s="9">
        <v>283000000</v>
      </c>
      <c r="G107" s="9">
        <v>97335050.019999996</v>
      </c>
      <c r="H107" s="9">
        <v>80099261.75</v>
      </c>
      <c r="I107" s="9">
        <v>3662006.06</v>
      </c>
      <c r="J107" s="9">
        <f>H107-I107</f>
        <v>76437255.689999998</v>
      </c>
      <c r="K107" s="8">
        <f>IF(G107&lt;&gt;0,I107/H107,0)</f>
        <v>4.5718349707511506E-2</v>
      </c>
      <c r="L107" s="8">
        <f>I107/H107</f>
        <v>4.5718349707511506E-2</v>
      </c>
      <c r="AB107" s="7"/>
      <c r="AC107" s="7"/>
      <c r="AD107" s="7"/>
      <c r="AE107" s="7"/>
      <c r="AF107" s="6"/>
      <c r="AG107" s="5"/>
    </row>
    <row r="108" spans="1:33" s="2" customFormat="1" ht="27.75" customHeight="1" x14ac:dyDescent="0.25">
      <c r="A108" s="19" t="s">
        <v>5</v>
      </c>
      <c r="B108" s="19" t="s">
        <v>5</v>
      </c>
      <c r="C108" s="19" t="s">
        <v>5</v>
      </c>
      <c r="D108" s="18">
        <v>1112216</v>
      </c>
      <c r="E108" s="17" t="s">
        <v>145</v>
      </c>
      <c r="F108" s="16">
        <v>1960461859.3699992</v>
      </c>
      <c r="G108" s="16">
        <v>2208857543.2277498</v>
      </c>
      <c r="H108" s="16">
        <f>SUMIF($B$109:$B$115,"article",H109:H115)</f>
        <v>2546696755.21</v>
      </c>
      <c r="I108" s="16">
        <f>SUMIF($B$109:$B$115,"article",I109:I115)</f>
        <v>2496537112.7500005</v>
      </c>
      <c r="J108" s="16">
        <f>SUMIF($B$109:$B$115,"article",J109:J115)</f>
        <v>50159642.460000135</v>
      </c>
      <c r="K108" s="15">
        <f>IF(G108&lt;&gt;0,I108/H108,0)</f>
        <v>0.98030403802204424</v>
      </c>
      <c r="L108" s="8">
        <f>I108/H108</f>
        <v>0.98030403802204424</v>
      </c>
      <c r="AB108" s="14"/>
      <c r="AC108" s="14"/>
      <c r="AD108" s="14"/>
      <c r="AE108" s="14"/>
      <c r="AF108" s="6"/>
    </row>
    <row r="109" spans="1:33" s="4" customFormat="1" ht="27.75" customHeight="1" x14ac:dyDescent="0.25">
      <c r="A109" s="13" t="s">
        <v>1</v>
      </c>
      <c r="B109" s="13" t="s">
        <v>1</v>
      </c>
      <c r="C109" s="12">
        <v>1112216</v>
      </c>
      <c r="D109" s="11">
        <v>1</v>
      </c>
      <c r="E109" s="10" t="s">
        <v>3</v>
      </c>
      <c r="F109" s="9">
        <v>957773305.94999969</v>
      </c>
      <c r="G109" s="9">
        <v>1164876809.2014999</v>
      </c>
      <c r="H109" s="9">
        <v>1626082951.2</v>
      </c>
      <c r="I109" s="9">
        <v>1627596616.0899999</v>
      </c>
      <c r="J109" s="9">
        <f>H109-I109</f>
        <v>-1513664.8899998665</v>
      </c>
      <c r="K109" s="8">
        <f>IF(G109&lt;&gt;0,I109/H109,0)</f>
        <v>1.0009308657279032</v>
      </c>
      <c r="L109" s="8">
        <f>I109/H109</f>
        <v>1.0009308657279032</v>
      </c>
      <c r="AB109" s="7"/>
      <c r="AC109" s="7"/>
      <c r="AD109" s="7"/>
      <c r="AE109" s="7"/>
      <c r="AF109" s="6"/>
      <c r="AG109" s="5"/>
    </row>
    <row r="110" spans="1:33" s="4" customFormat="1" ht="27.75" customHeight="1" x14ac:dyDescent="0.25">
      <c r="A110" s="13" t="s">
        <v>1</v>
      </c>
      <c r="B110" s="13" t="s">
        <v>1</v>
      </c>
      <c r="C110" s="12">
        <v>1112216</v>
      </c>
      <c r="D110" s="11">
        <v>2</v>
      </c>
      <c r="E110" s="10" t="s">
        <v>2</v>
      </c>
      <c r="F110" s="9">
        <v>561922316.12699986</v>
      </c>
      <c r="G110" s="9">
        <v>554730781.95124996</v>
      </c>
      <c r="H110" s="9">
        <v>514807054.04000002</v>
      </c>
      <c r="I110" s="9">
        <v>474484733.93000001</v>
      </c>
      <c r="J110" s="9">
        <f>H110-I110</f>
        <v>40322320.110000014</v>
      </c>
      <c r="K110" s="8">
        <f>IF(G110&lt;&gt;0,I110/H110,0)</f>
        <v>0.92167488810892051</v>
      </c>
      <c r="L110" s="8">
        <f>I110/H110</f>
        <v>0.92167488810892051</v>
      </c>
      <c r="AB110" s="7"/>
      <c r="AC110" s="7"/>
      <c r="AD110" s="7"/>
      <c r="AE110" s="7"/>
      <c r="AF110" s="6"/>
      <c r="AG110" s="5"/>
    </row>
    <row r="111" spans="1:33" s="4" customFormat="1" ht="27.75" customHeight="1" x14ac:dyDescent="0.25">
      <c r="A111" s="13" t="s">
        <v>1</v>
      </c>
      <c r="B111" s="13" t="s">
        <v>1</v>
      </c>
      <c r="C111" s="12">
        <v>1112216</v>
      </c>
      <c r="D111" s="11">
        <v>3</v>
      </c>
      <c r="E111" s="10" t="s">
        <v>15</v>
      </c>
      <c r="F111" s="9">
        <v>177975568.278</v>
      </c>
      <c r="G111" s="9">
        <v>201417187.845</v>
      </c>
      <c r="H111" s="9">
        <v>240826102.75999999</v>
      </c>
      <c r="I111" s="9">
        <v>228763556.63</v>
      </c>
      <c r="J111" s="9">
        <f>H111-I111</f>
        <v>12062546.129999995</v>
      </c>
      <c r="K111" s="8">
        <f>IF(G111&lt;&gt;0,I111/H111,0)</f>
        <v>0.94991179946128534</v>
      </c>
      <c r="L111" s="8">
        <f>I111/H111</f>
        <v>0.94991179946128534</v>
      </c>
      <c r="AB111" s="7"/>
      <c r="AC111" s="7"/>
      <c r="AD111" s="7"/>
      <c r="AE111" s="7"/>
      <c r="AF111" s="6"/>
      <c r="AG111" s="5"/>
    </row>
    <row r="112" spans="1:33" s="4" customFormat="1" ht="27.75" customHeight="1" x14ac:dyDescent="0.25">
      <c r="A112" s="13" t="s">
        <v>1</v>
      </c>
      <c r="B112" s="13" t="s">
        <v>1</v>
      </c>
      <c r="C112" s="12">
        <v>1112216</v>
      </c>
      <c r="D112" s="11">
        <v>4</v>
      </c>
      <c r="E112" s="10" t="s">
        <v>14</v>
      </c>
      <c r="F112" s="9">
        <v>74572042.248000011</v>
      </c>
      <c r="G112" s="9">
        <v>70716396.280000001</v>
      </c>
      <c r="H112" s="9">
        <v>49842233.259999998</v>
      </c>
      <c r="I112" s="9">
        <v>53788633.299999997</v>
      </c>
      <c r="J112" s="9">
        <f>H112-I112</f>
        <v>-3946400.0399999991</v>
      </c>
      <c r="K112" s="8">
        <f>IF(G112&lt;&gt;0,I112/H112,0)</f>
        <v>1.0791778333730304</v>
      </c>
      <c r="L112" s="8">
        <f>I112/H112</f>
        <v>1.0791778333730304</v>
      </c>
      <c r="AB112" s="7"/>
      <c r="AC112" s="7"/>
      <c r="AD112" s="7"/>
      <c r="AE112" s="7"/>
      <c r="AF112" s="6"/>
      <c r="AG112" s="5"/>
    </row>
    <row r="113" spans="1:33" s="4" customFormat="1" ht="27.75" customHeight="1" x14ac:dyDescent="0.25">
      <c r="A113" s="13" t="s">
        <v>1</v>
      </c>
      <c r="B113" s="13" t="s">
        <v>1</v>
      </c>
      <c r="C113" s="12">
        <v>1112216</v>
      </c>
      <c r="D113" s="11">
        <v>5</v>
      </c>
      <c r="E113" s="10" t="s">
        <v>13</v>
      </c>
      <c r="F113" s="9">
        <v>2551896.304</v>
      </c>
      <c r="G113" s="9">
        <v>0</v>
      </c>
      <c r="H113" s="9">
        <v>0</v>
      </c>
      <c r="I113" s="9">
        <v>0</v>
      </c>
      <c r="J113" s="9">
        <f>H113-I113</f>
        <v>0</v>
      </c>
      <c r="K113" s="8">
        <f>IF(G113&lt;&gt;0,I113/H113,0)</f>
        <v>0</v>
      </c>
      <c r="L113" s="8" t="e">
        <f>I113/H113</f>
        <v>#DIV/0!</v>
      </c>
      <c r="AB113" s="7"/>
      <c r="AC113" s="7"/>
      <c r="AD113" s="7"/>
      <c r="AE113" s="7"/>
      <c r="AF113" s="6"/>
      <c r="AG113" s="5"/>
    </row>
    <row r="114" spans="1:33" s="4" customFormat="1" ht="27.75" customHeight="1" x14ac:dyDescent="0.25">
      <c r="A114" s="13" t="s">
        <v>1</v>
      </c>
      <c r="B114" s="13" t="s">
        <v>1</v>
      </c>
      <c r="C114" s="12">
        <v>1112216</v>
      </c>
      <c r="D114" s="11">
        <v>7</v>
      </c>
      <c r="E114" s="10" t="s">
        <v>0</v>
      </c>
      <c r="F114" s="9">
        <v>3011334.12</v>
      </c>
      <c r="G114" s="9">
        <v>0</v>
      </c>
      <c r="H114" s="9">
        <v>0</v>
      </c>
      <c r="I114" s="9">
        <v>0</v>
      </c>
      <c r="J114" s="9">
        <f>H114-I114</f>
        <v>0</v>
      </c>
      <c r="K114" s="8">
        <f>IF(G114&lt;&gt;0,I114/H114,0)</f>
        <v>0</v>
      </c>
      <c r="L114" s="8" t="e">
        <f>I114/H114</f>
        <v>#DIV/0!</v>
      </c>
      <c r="AB114" s="7"/>
      <c r="AC114" s="7"/>
      <c r="AD114" s="7"/>
      <c r="AE114" s="7"/>
      <c r="AF114" s="6"/>
      <c r="AG114" s="5"/>
    </row>
    <row r="115" spans="1:33" s="4" customFormat="1" ht="27.75" customHeight="1" x14ac:dyDescent="0.25">
      <c r="A115" s="13" t="s">
        <v>1</v>
      </c>
      <c r="B115" s="13" t="s">
        <v>1</v>
      </c>
      <c r="C115" s="12">
        <v>1112216</v>
      </c>
      <c r="D115" s="11">
        <v>9</v>
      </c>
      <c r="E115" s="10" t="s">
        <v>12</v>
      </c>
      <c r="F115" s="9">
        <v>182655396.34299999</v>
      </c>
      <c r="G115" s="9">
        <v>217116367.94999999</v>
      </c>
      <c r="H115" s="9">
        <v>115138413.95</v>
      </c>
      <c r="I115" s="9">
        <v>111903572.80000001</v>
      </c>
      <c r="J115" s="9">
        <f>H115-I115</f>
        <v>3234841.1499999911</v>
      </c>
      <c r="K115" s="8">
        <f>IF(G115&lt;&gt;0,I115/H115,0)</f>
        <v>0.9719047619380552</v>
      </c>
      <c r="L115" s="8">
        <f>I115/H115</f>
        <v>0.9719047619380552</v>
      </c>
      <c r="AB115" s="7"/>
      <c r="AC115" s="7"/>
      <c r="AD115" s="7"/>
      <c r="AE115" s="7"/>
      <c r="AF115" s="6"/>
      <c r="AG115" s="5"/>
    </row>
    <row r="116" spans="1:33" s="2" customFormat="1" ht="27.75" customHeight="1" x14ac:dyDescent="0.25">
      <c r="A116" s="19" t="s">
        <v>5</v>
      </c>
      <c r="B116" s="19" t="s">
        <v>5</v>
      </c>
      <c r="C116" s="19" t="s">
        <v>5</v>
      </c>
      <c r="D116" s="18">
        <v>1112225</v>
      </c>
      <c r="E116" s="17" t="s">
        <v>144</v>
      </c>
      <c r="F116" s="16">
        <v>122037984.59400003</v>
      </c>
      <c r="G116" s="16">
        <v>122980657.7595</v>
      </c>
      <c r="H116" s="16">
        <f>SUMIF($B$117:$B$123,"article",H117:H123)</f>
        <v>155894567.38</v>
      </c>
      <c r="I116" s="16">
        <f>SUMIF($B$117:$B$123,"article",I117:I123)</f>
        <v>148336773.09999999</v>
      </c>
      <c r="J116" s="16">
        <f>SUMIF($B$117:$B$123,"article",J117:J123)</f>
        <v>7557794.2800000012</v>
      </c>
      <c r="K116" s="15">
        <f>IF(G116&lt;&gt;0,I116/H116,0)</f>
        <v>0.95151983544380003</v>
      </c>
      <c r="L116" s="8">
        <f>I116/H116</f>
        <v>0.95151983544380003</v>
      </c>
      <c r="AB116" s="14"/>
      <c r="AC116" s="14"/>
      <c r="AD116" s="14"/>
      <c r="AE116" s="14"/>
      <c r="AF116" s="6"/>
    </row>
    <row r="117" spans="1:33" s="4" customFormat="1" ht="27.75" customHeight="1" x14ac:dyDescent="0.25">
      <c r="A117" s="13" t="s">
        <v>1</v>
      </c>
      <c r="B117" s="13" t="s">
        <v>1</v>
      </c>
      <c r="C117" s="12">
        <v>1112225</v>
      </c>
      <c r="D117" s="11">
        <v>1</v>
      </c>
      <c r="E117" s="10" t="s">
        <v>3</v>
      </c>
      <c r="F117" s="9">
        <v>54500836.13000001</v>
      </c>
      <c r="G117" s="9">
        <v>54501279.060000002</v>
      </c>
      <c r="H117" s="9">
        <v>63345949.969999999</v>
      </c>
      <c r="I117" s="9">
        <v>56924892.959999993</v>
      </c>
      <c r="J117" s="9">
        <f>H117-I117</f>
        <v>6421057.0100000054</v>
      </c>
      <c r="K117" s="8">
        <f>IF(G117&lt;&gt;0,I117/H117,0)</f>
        <v>0.8986350822263941</v>
      </c>
      <c r="L117" s="8">
        <f>I117/H117</f>
        <v>0.8986350822263941</v>
      </c>
      <c r="AB117" s="7"/>
      <c r="AC117" s="7"/>
      <c r="AD117" s="7"/>
      <c r="AE117" s="7"/>
      <c r="AF117" s="6"/>
      <c r="AG117" s="5"/>
    </row>
    <row r="118" spans="1:33" s="4" customFormat="1" ht="27.75" customHeight="1" x14ac:dyDescent="0.25">
      <c r="A118" s="13" t="s">
        <v>1</v>
      </c>
      <c r="B118" s="13" t="s">
        <v>1</v>
      </c>
      <c r="C118" s="12">
        <v>1112225</v>
      </c>
      <c r="D118" s="11">
        <v>2</v>
      </c>
      <c r="E118" s="10" t="s">
        <v>2</v>
      </c>
      <c r="F118" s="9">
        <v>19980076.921</v>
      </c>
      <c r="G118" s="9">
        <v>20922308.164499998</v>
      </c>
      <c r="H118" s="9">
        <v>13369763.99</v>
      </c>
      <c r="I118" s="9">
        <v>20153407.109999999</v>
      </c>
      <c r="J118" s="9">
        <f>H118-I118</f>
        <v>-6783643.1199999992</v>
      </c>
      <c r="K118" s="8">
        <f>IF(G118&lt;&gt;0,I118/H118,0)</f>
        <v>1.5073869011505265</v>
      </c>
      <c r="L118" s="8">
        <f>I118/H118</f>
        <v>1.5073869011505265</v>
      </c>
      <c r="AB118" s="7"/>
      <c r="AC118" s="7"/>
      <c r="AD118" s="7"/>
      <c r="AE118" s="7"/>
      <c r="AF118" s="6"/>
      <c r="AG118" s="5"/>
    </row>
    <row r="119" spans="1:33" s="4" customFormat="1" ht="27.75" customHeight="1" x14ac:dyDescent="0.25">
      <c r="A119" s="13" t="s">
        <v>1</v>
      </c>
      <c r="B119" s="13" t="s">
        <v>1</v>
      </c>
      <c r="C119" s="12">
        <v>1112225</v>
      </c>
      <c r="D119" s="11">
        <v>3</v>
      </c>
      <c r="E119" s="10" t="s">
        <v>15</v>
      </c>
      <c r="F119" s="9">
        <v>12134723.4</v>
      </c>
      <c r="G119" s="9">
        <v>12134722.925000001</v>
      </c>
      <c r="H119" s="9">
        <v>8687004.2200000007</v>
      </c>
      <c r="I119" s="9">
        <v>12843656.23</v>
      </c>
      <c r="J119" s="9">
        <f>H119-I119</f>
        <v>-4156652.01</v>
      </c>
      <c r="K119" s="8">
        <f>IF(G119&lt;&gt;0,I119/H119,0)</f>
        <v>1.4784908473314866</v>
      </c>
      <c r="L119" s="8">
        <f>I119/H119</f>
        <v>1.4784908473314866</v>
      </c>
      <c r="AB119" s="7"/>
      <c r="AC119" s="7"/>
      <c r="AD119" s="7"/>
      <c r="AE119" s="7"/>
      <c r="AF119" s="6"/>
      <c r="AG119" s="5"/>
    </row>
    <row r="120" spans="1:33" s="4" customFormat="1" ht="27.75" customHeight="1" x14ac:dyDescent="0.25">
      <c r="A120" s="13" t="s">
        <v>1</v>
      </c>
      <c r="B120" s="13" t="s">
        <v>1</v>
      </c>
      <c r="C120" s="12">
        <v>1112225</v>
      </c>
      <c r="D120" s="11">
        <v>4</v>
      </c>
      <c r="E120" s="10" t="s">
        <v>14</v>
      </c>
      <c r="F120" s="9">
        <v>6920000.1430000002</v>
      </c>
      <c r="G120" s="9">
        <v>6919999.96</v>
      </c>
      <c r="H120" s="9">
        <v>39039951.549999997</v>
      </c>
      <c r="I120" s="9">
        <v>41255605.5</v>
      </c>
      <c r="J120" s="9">
        <f>H120-I120</f>
        <v>-2215653.950000003</v>
      </c>
      <c r="K120" s="8">
        <f>IF(G120&lt;&gt;0,I120/H120,0)</f>
        <v>1.0567535015293841</v>
      </c>
      <c r="L120" s="8">
        <f>I120/H120</f>
        <v>1.0567535015293841</v>
      </c>
      <c r="AB120" s="7"/>
      <c r="AC120" s="7"/>
      <c r="AD120" s="7"/>
      <c r="AE120" s="7"/>
      <c r="AF120" s="6"/>
      <c r="AG120" s="5"/>
    </row>
    <row r="121" spans="1:33" s="4" customFormat="1" ht="27.75" customHeight="1" x14ac:dyDescent="0.25">
      <c r="A121" s="13" t="s">
        <v>1</v>
      </c>
      <c r="B121" s="13" t="s">
        <v>1</v>
      </c>
      <c r="C121" s="12">
        <v>1112225</v>
      </c>
      <c r="D121" s="11">
        <v>5</v>
      </c>
      <c r="E121" s="10" t="s">
        <v>13</v>
      </c>
      <c r="F121" s="9">
        <v>0</v>
      </c>
      <c r="G121" s="9">
        <v>0</v>
      </c>
      <c r="H121" s="9">
        <v>0</v>
      </c>
      <c r="I121" s="9">
        <v>0</v>
      </c>
      <c r="J121" s="9">
        <f>H121-I121</f>
        <v>0</v>
      </c>
      <c r="K121" s="8">
        <f>IF(G121&lt;&gt;0,I121/H121,0)</f>
        <v>0</v>
      </c>
      <c r="L121" s="8" t="e">
        <f>I121/H121</f>
        <v>#DIV/0!</v>
      </c>
      <c r="AB121" s="7"/>
      <c r="AC121" s="7"/>
      <c r="AD121" s="7"/>
      <c r="AE121" s="7"/>
      <c r="AF121" s="6"/>
      <c r="AG121" s="5"/>
    </row>
    <row r="122" spans="1:33" s="4" customFormat="1" ht="27.75" customHeight="1" x14ac:dyDescent="0.25">
      <c r="A122" s="13" t="s">
        <v>1</v>
      </c>
      <c r="B122" s="13" t="s">
        <v>1</v>
      </c>
      <c r="C122" s="12">
        <v>1112225</v>
      </c>
      <c r="D122" s="11">
        <v>7</v>
      </c>
      <c r="E122" s="10" t="s">
        <v>0</v>
      </c>
      <c r="F122" s="9">
        <v>0</v>
      </c>
      <c r="G122" s="9">
        <v>0</v>
      </c>
      <c r="H122" s="9">
        <v>0</v>
      </c>
      <c r="I122" s="9">
        <v>0</v>
      </c>
      <c r="J122" s="9">
        <f>H122-I122</f>
        <v>0</v>
      </c>
      <c r="K122" s="8">
        <f>IF(G122&lt;&gt;0,I122/H122,0)</f>
        <v>0</v>
      </c>
      <c r="L122" s="8" t="e">
        <f>I122/H122</f>
        <v>#DIV/0!</v>
      </c>
      <c r="AB122" s="7"/>
      <c r="AC122" s="7"/>
      <c r="AD122" s="7"/>
      <c r="AE122" s="7"/>
      <c r="AF122" s="6"/>
      <c r="AG122" s="5"/>
    </row>
    <row r="123" spans="1:33" s="4" customFormat="1" ht="27.75" customHeight="1" x14ac:dyDescent="0.25">
      <c r="A123" s="13" t="s">
        <v>1</v>
      </c>
      <c r="B123" s="13" t="s">
        <v>1</v>
      </c>
      <c r="C123" s="12">
        <v>1112225</v>
      </c>
      <c r="D123" s="11">
        <v>9</v>
      </c>
      <c r="E123" s="10" t="s">
        <v>12</v>
      </c>
      <c r="F123" s="9">
        <v>28502348</v>
      </c>
      <c r="G123" s="9">
        <v>28502347.649999999</v>
      </c>
      <c r="H123" s="9">
        <v>31451897.649999999</v>
      </c>
      <c r="I123" s="9">
        <v>17159211.300000001</v>
      </c>
      <c r="J123" s="9">
        <f>H123-I123</f>
        <v>14292686.349999998</v>
      </c>
      <c r="K123" s="8">
        <f>IF(G123&lt;&gt;0,I123/H123,0)</f>
        <v>0.54556998407375912</v>
      </c>
      <c r="L123" s="8">
        <f>I123/H123</f>
        <v>0.54556998407375912</v>
      </c>
      <c r="AB123" s="7"/>
      <c r="AC123" s="7"/>
      <c r="AD123" s="7"/>
      <c r="AE123" s="7"/>
      <c r="AF123" s="6"/>
      <c r="AG123" s="5"/>
    </row>
    <row r="124" spans="1:33" s="2" customFormat="1" ht="27.75" customHeight="1" x14ac:dyDescent="0.25">
      <c r="A124" s="19" t="s">
        <v>9</v>
      </c>
      <c r="B124" s="19" t="s">
        <v>9</v>
      </c>
      <c r="C124" s="19" t="s">
        <v>9</v>
      </c>
      <c r="D124" s="30">
        <v>1113</v>
      </c>
      <c r="E124" s="29" t="s">
        <v>143</v>
      </c>
      <c r="F124" s="28">
        <v>1318276572.2390001</v>
      </c>
      <c r="G124" s="28">
        <v>1566920385.6619999</v>
      </c>
      <c r="H124" s="28">
        <f>SUMIF($B$125:$B$165,"chap",H125:H165)</f>
        <v>1904108042.27</v>
      </c>
      <c r="I124" s="28">
        <f>SUMIF($B$125:$B$165,"chap",I125:I165)</f>
        <v>1753153647.8100002</v>
      </c>
      <c r="J124" s="28">
        <f>SUMIF($B$125:$B$165,"chap",J125:J165)</f>
        <v>150954394.4600001</v>
      </c>
      <c r="K124" s="27">
        <f>IF(G124&lt;&gt;0,I124/H124,0)</f>
        <v>0.92072172843719613</v>
      </c>
      <c r="L124" s="8">
        <f>I124/H124</f>
        <v>0.92072172843719613</v>
      </c>
      <c r="AB124" s="26"/>
      <c r="AC124" s="26"/>
      <c r="AD124" s="26"/>
      <c r="AE124" s="26"/>
      <c r="AF124" s="6"/>
    </row>
    <row r="125" spans="1:33" s="20" customFormat="1" ht="27.75" customHeight="1" x14ac:dyDescent="0.25">
      <c r="A125" s="25" t="s">
        <v>7</v>
      </c>
      <c r="B125" s="25" t="s">
        <v>7</v>
      </c>
      <c r="C125" s="25" t="s">
        <v>7</v>
      </c>
      <c r="D125" s="24">
        <v>11131</v>
      </c>
      <c r="E125" s="23" t="s">
        <v>6</v>
      </c>
      <c r="F125" s="22">
        <v>1318276572.2390001</v>
      </c>
      <c r="G125" s="22">
        <v>1566920385.6619999</v>
      </c>
      <c r="H125" s="22">
        <f>SUMIF($B$126:$B$165,"section",H126:H165)</f>
        <v>1904108042.27</v>
      </c>
      <c r="I125" s="22">
        <f>SUMIF($B$126:$B$165,"section",I126:I165)</f>
        <v>1753153647.8100002</v>
      </c>
      <c r="J125" s="22">
        <f>SUMIF($B$126:$B$165,"section",J126:J165)</f>
        <v>150954394.4600001</v>
      </c>
      <c r="K125" s="21">
        <f>IF(G125&lt;&gt;0,I125/H125,0)</f>
        <v>0.92072172843719613</v>
      </c>
      <c r="L125" s="8">
        <f>I125/H125</f>
        <v>0.92072172843719613</v>
      </c>
      <c r="AF125" s="6"/>
    </row>
    <row r="126" spans="1:33" s="2" customFormat="1" ht="27.75" customHeight="1" x14ac:dyDescent="0.25">
      <c r="A126" s="19" t="s">
        <v>5</v>
      </c>
      <c r="B126" s="19" t="s">
        <v>5</v>
      </c>
      <c r="C126" s="19" t="s">
        <v>5</v>
      </c>
      <c r="D126" s="18">
        <v>1113111</v>
      </c>
      <c r="E126" s="17" t="s">
        <v>56</v>
      </c>
      <c r="F126" s="16">
        <v>139804878.52000001</v>
      </c>
      <c r="G126" s="16">
        <v>158991727.89249998</v>
      </c>
      <c r="H126" s="16">
        <f>SUMIF($B$127:$B$133,"article",H127:H133)</f>
        <v>154506072.44999999</v>
      </c>
      <c r="I126" s="16">
        <f>SUMIF($B$127:$B$133,"article",I127:I133)</f>
        <v>138060383.19</v>
      </c>
      <c r="J126" s="16">
        <f>SUMIF($B$127:$B$133,"article",J127:J133)</f>
        <v>16445689.260000005</v>
      </c>
      <c r="K126" s="15">
        <f>IF(G126&lt;&gt;0,I126/H126,0)</f>
        <v>0.89355959284175057</v>
      </c>
      <c r="L126" s="8">
        <f>I126/H126</f>
        <v>0.89355959284175057</v>
      </c>
      <c r="AB126" s="14"/>
      <c r="AC126" s="14"/>
      <c r="AD126" s="14"/>
      <c r="AE126" s="14"/>
      <c r="AF126" s="6"/>
    </row>
    <row r="127" spans="1:33" s="4" customFormat="1" ht="27.75" customHeight="1" x14ac:dyDescent="0.25">
      <c r="A127" s="13" t="s">
        <v>1</v>
      </c>
      <c r="B127" s="13" t="s">
        <v>1</v>
      </c>
      <c r="C127" s="12">
        <v>1113111</v>
      </c>
      <c r="D127" s="11">
        <v>1</v>
      </c>
      <c r="E127" s="10" t="s">
        <v>3</v>
      </c>
      <c r="F127" s="9">
        <v>67784354</v>
      </c>
      <c r="G127" s="9">
        <v>94465155.339999989</v>
      </c>
      <c r="H127" s="9">
        <v>107876562.86</v>
      </c>
      <c r="I127" s="9">
        <v>102861981.66</v>
      </c>
      <c r="J127" s="9">
        <f>H127-I127</f>
        <v>5014581.200000003</v>
      </c>
      <c r="K127" s="8">
        <f>IF(G127&lt;&gt;0,I127/H127,0)</f>
        <v>0.95351556383467817</v>
      </c>
      <c r="L127" s="8">
        <f>I127/H127</f>
        <v>0.95351556383467817</v>
      </c>
      <c r="AB127" s="7"/>
      <c r="AC127" s="7"/>
      <c r="AD127" s="7"/>
      <c r="AE127" s="7"/>
      <c r="AF127" s="6"/>
      <c r="AG127" s="5"/>
    </row>
    <row r="128" spans="1:33" s="4" customFormat="1" ht="27.75" customHeight="1" x14ac:dyDescent="0.25">
      <c r="A128" s="13" t="s">
        <v>1</v>
      </c>
      <c r="B128" s="13" t="s">
        <v>1</v>
      </c>
      <c r="C128" s="12">
        <v>1113111</v>
      </c>
      <c r="D128" s="11">
        <v>2</v>
      </c>
      <c r="E128" s="10" t="s">
        <v>2</v>
      </c>
      <c r="F128" s="9">
        <v>821220.96000000008</v>
      </c>
      <c r="G128" s="9">
        <v>700714.97750000004</v>
      </c>
      <c r="H128" s="9">
        <v>6963204.4800000004</v>
      </c>
      <c r="I128" s="9">
        <v>7364998.419999999</v>
      </c>
      <c r="J128" s="9">
        <f>H128-I128</f>
        <v>-401793.93999999855</v>
      </c>
      <c r="K128" s="8">
        <f>IF(G128&lt;&gt;0,I128/H128,0)</f>
        <v>1.0577024473651531</v>
      </c>
      <c r="L128" s="8">
        <f>I128/H128</f>
        <v>1.0577024473651531</v>
      </c>
      <c r="AB128" s="7"/>
      <c r="AC128" s="7"/>
      <c r="AD128" s="7"/>
      <c r="AE128" s="7"/>
      <c r="AF128" s="6"/>
      <c r="AG128" s="5"/>
    </row>
    <row r="129" spans="1:33" s="4" customFormat="1" ht="27.75" customHeight="1" x14ac:dyDescent="0.25">
      <c r="A129" s="13" t="s">
        <v>1</v>
      </c>
      <c r="B129" s="13" t="s">
        <v>1</v>
      </c>
      <c r="C129" s="12">
        <v>1113111</v>
      </c>
      <c r="D129" s="11">
        <v>3</v>
      </c>
      <c r="E129" s="10" t="s">
        <v>15</v>
      </c>
      <c r="F129" s="9">
        <v>741521.48000000021</v>
      </c>
      <c r="G129" s="9">
        <v>218977.57499999998</v>
      </c>
      <c r="H129" s="9">
        <v>215.52</v>
      </c>
      <c r="I129" s="9">
        <v>0</v>
      </c>
      <c r="J129" s="9">
        <f>H129-I129</f>
        <v>215.52</v>
      </c>
      <c r="K129" s="8">
        <f>IF(G129&lt;&gt;0,I129/H129,0)</f>
        <v>0</v>
      </c>
      <c r="L129" s="8">
        <f>I129/H129</f>
        <v>0</v>
      </c>
      <c r="AB129" s="7"/>
      <c r="AC129" s="7"/>
      <c r="AD129" s="7"/>
      <c r="AE129" s="7"/>
      <c r="AF129" s="6"/>
      <c r="AG129" s="5"/>
    </row>
    <row r="130" spans="1:33" s="4" customFormat="1" ht="27.75" customHeight="1" x14ac:dyDescent="0.25">
      <c r="A130" s="13" t="s">
        <v>1</v>
      </c>
      <c r="B130" s="13" t="s">
        <v>1</v>
      </c>
      <c r="C130" s="12">
        <v>1113111</v>
      </c>
      <c r="D130" s="11">
        <v>4</v>
      </c>
      <c r="E130" s="10" t="s">
        <v>14</v>
      </c>
      <c r="F130" s="9">
        <v>17660160.34</v>
      </c>
      <c r="G130" s="9">
        <v>3583000</v>
      </c>
      <c r="H130" s="9">
        <v>18044977.59</v>
      </c>
      <c r="I130" s="9">
        <v>5727755</v>
      </c>
      <c r="J130" s="9">
        <f>H130-I130</f>
        <v>12317222.59</v>
      </c>
      <c r="K130" s="8">
        <f>IF(G130&lt;&gt;0,I130/H130,0)</f>
        <v>0.31741546762430756</v>
      </c>
      <c r="L130" s="8">
        <f>I130/H130</f>
        <v>0.31741546762430756</v>
      </c>
      <c r="AB130" s="7"/>
      <c r="AC130" s="7"/>
      <c r="AD130" s="7"/>
      <c r="AE130" s="7"/>
      <c r="AF130" s="6"/>
      <c r="AG130" s="5"/>
    </row>
    <row r="131" spans="1:33" s="4" customFormat="1" ht="27.75" customHeight="1" x14ac:dyDescent="0.25">
      <c r="A131" s="13" t="s">
        <v>1</v>
      </c>
      <c r="B131" s="13" t="s">
        <v>1</v>
      </c>
      <c r="C131" s="12">
        <v>1113111</v>
      </c>
      <c r="D131" s="11">
        <v>5</v>
      </c>
      <c r="E131" s="10" t="s">
        <v>13</v>
      </c>
      <c r="F131" s="9">
        <v>0</v>
      </c>
      <c r="G131" s="9">
        <v>0</v>
      </c>
      <c r="H131" s="9">
        <v>0</v>
      </c>
      <c r="I131" s="9">
        <v>0</v>
      </c>
      <c r="J131" s="9">
        <f>H131-I131</f>
        <v>0</v>
      </c>
      <c r="K131" s="8">
        <f>IF(G131&lt;&gt;0,I131/H131,0)</f>
        <v>0</v>
      </c>
      <c r="L131" s="8" t="e">
        <f>I131/H131</f>
        <v>#DIV/0!</v>
      </c>
      <c r="AB131" s="7"/>
      <c r="AC131" s="7"/>
      <c r="AD131" s="7"/>
      <c r="AE131" s="7"/>
      <c r="AF131" s="6"/>
      <c r="AG131" s="5"/>
    </row>
    <row r="132" spans="1:33" s="4" customFormat="1" ht="27.75" customHeight="1" x14ac:dyDescent="0.25">
      <c r="A132" s="13" t="s">
        <v>1</v>
      </c>
      <c r="B132" s="13" t="s">
        <v>1</v>
      </c>
      <c r="C132" s="12">
        <v>1113111</v>
      </c>
      <c r="D132" s="11">
        <v>7</v>
      </c>
      <c r="E132" s="10" t="s">
        <v>0</v>
      </c>
      <c r="F132" s="9">
        <v>5306617.68</v>
      </c>
      <c r="G132" s="9">
        <v>0</v>
      </c>
      <c r="H132" s="9">
        <v>0</v>
      </c>
      <c r="I132" s="9">
        <v>0</v>
      </c>
      <c r="J132" s="9">
        <f>H132-I132</f>
        <v>0</v>
      </c>
      <c r="K132" s="8">
        <f>IF(G132&lt;&gt;0,I132/H132,0)</f>
        <v>0</v>
      </c>
      <c r="L132" s="8" t="e">
        <f>I132/H132</f>
        <v>#DIV/0!</v>
      </c>
      <c r="AB132" s="7"/>
      <c r="AC132" s="7"/>
      <c r="AD132" s="7"/>
      <c r="AE132" s="7"/>
      <c r="AF132" s="6"/>
      <c r="AG132" s="5"/>
    </row>
    <row r="133" spans="1:33" s="4" customFormat="1" ht="27.75" customHeight="1" x14ac:dyDescent="0.25">
      <c r="A133" s="13" t="s">
        <v>1</v>
      </c>
      <c r="B133" s="13" t="s">
        <v>1</v>
      </c>
      <c r="C133" s="12">
        <v>1113111</v>
      </c>
      <c r="D133" s="11">
        <v>9</v>
      </c>
      <c r="E133" s="10" t="s">
        <v>12</v>
      </c>
      <c r="F133" s="9">
        <v>47491004.060000002</v>
      </c>
      <c r="G133" s="9">
        <v>60023880</v>
      </c>
      <c r="H133" s="9">
        <v>21621112</v>
      </c>
      <c r="I133" s="9">
        <v>22105648.109999999</v>
      </c>
      <c r="J133" s="9">
        <f>H133-I133</f>
        <v>-484536.1099999994</v>
      </c>
      <c r="K133" s="8">
        <f>IF(G133&lt;&gt;0,I133/H133,0)</f>
        <v>1.0224103232988202</v>
      </c>
      <c r="L133" s="8">
        <f>I133/H133</f>
        <v>1.0224103232988202</v>
      </c>
      <c r="AB133" s="7"/>
      <c r="AC133" s="7"/>
      <c r="AD133" s="7"/>
      <c r="AE133" s="7"/>
      <c r="AF133" s="6"/>
      <c r="AG133" s="5"/>
    </row>
    <row r="134" spans="1:33" s="2" customFormat="1" ht="27.75" customHeight="1" x14ac:dyDescent="0.25">
      <c r="A134" s="19" t="s">
        <v>5</v>
      </c>
      <c r="B134" s="19" t="s">
        <v>5</v>
      </c>
      <c r="C134" s="19" t="s">
        <v>5</v>
      </c>
      <c r="D134" s="18">
        <v>1113112</v>
      </c>
      <c r="E134" s="17" t="s">
        <v>55</v>
      </c>
      <c r="F134" s="16">
        <v>941559199.61899996</v>
      </c>
      <c r="G134" s="16">
        <v>1181437714.8095</v>
      </c>
      <c r="H134" s="16">
        <f>SUMIF($B$135:$B$141,"article",H135:H141)</f>
        <v>1451262293.6500001</v>
      </c>
      <c r="I134" s="16">
        <f>SUMIF($B$135:$B$141,"article",I135:I141)</f>
        <v>1339883907.47</v>
      </c>
      <c r="J134" s="16">
        <f>SUMIF($B$135:$B$141,"article",J135:J141)</f>
        <v>111378386.18000011</v>
      </c>
      <c r="K134" s="15">
        <f>IF(G134&lt;&gt;0,I134/H134,0)</f>
        <v>0.92325413078853058</v>
      </c>
      <c r="L134" s="8">
        <f>I134/H134</f>
        <v>0.92325413078853058</v>
      </c>
      <c r="AB134" s="14"/>
      <c r="AC134" s="14"/>
      <c r="AD134" s="14"/>
      <c r="AE134" s="14"/>
      <c r="AF134" s="6"/>
    </row>
    <row r="135" spans="1:33" s="4" customFormat="1" ht="27.75" customHeight="1" x14ac:dyDescent="0.25">
      <c r="A135" s="13" t="s">
        <v>1</v>
      </c>
      <c r="B135" s="13" t="s">
        <v>1</v>
      </c>
      <c r="C135" s="12">
        <v>1113112</v>
      </c>
      <c r="D135" s="11">
        <v>1</v>
      </c>
      <c r="E135" s="10" t="s">
        <v>3</v>
      </c>
      <c r="F135" s="9">
        <v>627658849.19000006</v>
      </c>
      <c r="G135" s="9">
        <v>702357462.722</v>
      </c>
      <c r="H135" s="9">
        <v>880714612.99000001</v>
      </c>
      <c r="I135" s="9">
        <v>874708450.30999994</v>
      </c>
      <c r="J135" s="9">
        <f>H135-I135</f>
        <v>6006162.6800000668</v>
      </c>
      <c r="K135" s="8">
        <f>IF(G135&lt;&gt;0,I135/H135,0)</f>
        <v>0.9931803531002974</v>
      </c>
      <c r="L135" s="8">
        <f>I135/H135</f>
        <v>0.9931803531002974</v>
      </c>
      <c r="AB135" s="7"/>
      <c r="AC135" s="7"/>
      <c r="AD135" s="7"/>
      <c r="AE135" s="7"/>
      <c r="AF135" s="6"/>
      <c r="AG135" s="5"/>
    </row>
    <row r="136" spans="1:33" s="4" customFormat="1" ht="27.75" customHeight="1" x14ac:dyDescent="0.25">
      <c r="A136" s="13" t="s">
        <v>1</v>
      </c>
      <c r="B136" s="13" t="s">
        <v>1</v>
      </c>
      <c r="C136" s="12">
        <v>1113112</v>
      </c>
      <c r="D136" s="11">
        <v>2</v>
      </c>
      <c r="E136" s="10" t="s">
        <v>2</v>
      </c>
      <c r="F136" s="9">
        <v>45010309.780000001</v>
      </c>
      <c r="G136" s="9">
        <v>58846647.082500003</v>
      </c>
      <c r="H136" s="9">
        <v>117657173.78</v>
      </c>
      <c r="I136" s="9">
        <v>79472820.75</v>
      </c>
      <c r="J136" s="9">
        <f>H136-I136</f>
        <v>38184353.030000001</v>
      </c>
      <c r="K136" s="8">
        <f>IF(G136&lt;&gt;0,I136/H136,0)</f>
        <v>0.67546090218520294</v>
      </c>
      <c r="L136" s="8">
        <f>I136/H136</f>
        <v>0.67546090218520294</v>
      </c>
      <c r="AB136" s="7"/>
      <c r="AC136" s="7"/>
      <c r="AD136" s="7"/>
      <c r="AE136" s="7"/>
      <c r="AF136" s="6"/>
      <c r="AG136" s="5"/>
    </row>
    <row r="137" spans="1:33" s="4" customFormat="1" ht="27.75" customHeight="1" x14ac:dyDescent="0.25">
      <c r="A137" s="13" t="s">
        <v>1</v>
      </c>
      <c r="B137" s="13" t="s">
        <v>1</v>
      </c>
      <c r="C137" s="12">
        <v>1113112</v>
      </c>
      <c r="D137" s="11">
        <v>3</v>
      </c>
      <c r="E137" s="10" t="s">
        <v>15</v>
      </c>
      <c r="F137" s="9">
        <v>67048043.740999997</v>
      </c>
      <c r="G137" s="9">
        <v>86432264.875</v>
      </c>
      <c r="H137" s="9">
        <v>243644496.34999999</v>
      </c>
      <c r="I137" s="9">
        <v>193385835.74999997</v>
      </c>
      <c r="J137" s="9">
        <f>H137-I137</f>
        <v>50258660.600000024</v>
      </c>
      <c r="K137" s="8">
        <f>IF(G137&lt;&gt;0,I137/H137,0)</f>
        <v>0.79372133845452231</v>
      </c>
      <c r="L137" s="8">
        <f>I137/H137</f>
        <v>0.79372133845452231</v>
      </c>
      <c r="AB137" s="7"/>
      <c r="AC137" s="7"/>
      <c r="AD137" s="7"/>
      <c r="AE137" s="7"/>
      <c r="AF137" s="6"/>
      <c r="AG137" s="5"/>
    </row>
    <row r="138" spans="1:33" s="4" customFormat="1" ht="27.75" customHeight="1" x14ac:dyDescent="0.25">
      <c r="A138" s="13" t="s">
        <v>1</v>
      </c>
      <c r="B138" s="13" t="s">
        <v>1</v>
      </c>
      <c r="C138" s="12">
        <v>1113112</v>
      </c>
      <c r="D138" s="11">
        <v>4</v>
      </c>
      <c r="E138" s="10" t="s">
        <v>14</v>
      </c>
      <c r="F138" s="9">
        <v>11722733.088</v>
      </c>
      <c r="G138" s="9">
        <v>1852424</v>
      </c>
      <c r="H138" s="9">
        <v>13717426.4</v>
      </c>
      <c r="I138" s="9">
        <v>1149051.2</v>
      </c>
      <c r="J138" s="9">
        <f>H138-I138</f>
        <v>12568375.200000001</v>
      </c>
      <c r="K138" s="8">
        <f>IF(G138&lt;&gt;0,I138/H138,0)</f>
        <v>8.3765800267023849E-2</v>
      </c>
      <c r="L138" s="8">
        <f>I138/H138</f>
        <v>8.3765800267023849E-2</v>
      </c>
      <c r="AB138" s="7"/>
      <c r="AC138" s="7"/>
      <c r="AD138" s="7"/>
      <c r="AE138" s="7"/>
      <c r="AF138" s="6"/>
      <c r="AG138" s="5"/>
    </row>
    <row r="139" spans="1:33" s="4" customFormat="1" ht="27.75" customHeight="1" x14ac:dyDescent="0.25">
      <c r="A139" s="13" t="s">
        <v>1</v>
      </c>
      <c r="B139" s="13" t="s">
        <v>1</v>
      </c>
      <c r="C139" s="12">
        <v>1113112</v>
      </c>
      <c r="D139" s="11">
        <v>5</v>
      </c>
      <c r="E139" s="10" t="s">
        <v>13</v>
      </c>
      <c r="F139" s="9">
        <v>0</v>
      </c>
      <c r="G139" s="9">
        <v>858385</v>
      </c>
      <c r="H139" s="9">
        <v>83376</v>
      </c>
      <c r="I139" s="9">
        <v>0</v>
      </c>
      <c r="J139" s="9">
        <f>H139-I139</f>
        <v>83376</v>
      </c>
      <c r="K139" s="8">
        <f>IF(G139&lt;&gt;0,I139/H139,0)</f>
        <v>0</v>
      </c>
      <c r="L139" s="8">
        <f>I139/H139</f>
        <v>0</v>
      </c>
      <c r="AB139" s="7"/>
      <c r="AC139" s="7"/>
      <c r="AD139" s="7"/>
      <c r="AE139" s="7"/>
      <c r="AF139" s="6"/>
      <c r="AG139" s="5"/>
    </row>
    <row r="140" spans="1:33" s="4" customFormat="1" ht="27.75" customHeight="1" x14ac:dyDescent="0.25">
      <c r="A140" s="13" t="s">
        <v>1</v>
      </c>
      <c r="B140" s="13" t="s">
        <v>1</v>
      </c>
      <c r="C140" s="12">
        <v>1113112</v>
      </c>
      <c r="D140" s="11">
        <v>7</v>
      </c>
      <c r="E140" s="10" t="s">
        <v>0</v>
      </c>
      <c r="F140" s="9">
        <v>3000000.04</v>
      </c>
      <c r="G140" s="9">
        <v>0</v>
      </c>
      <c r="H140" s="9">
        <v>0</v>
      </c>
      <c r="I140" s="9">
        <v>0</v>
      </c>
      <c r="J140" s="9">
        <f>H140-I140</f>
        <v>0</v>
      </c>
      <c r="K140" s="8">
        <f>IF(G140&lt;&gt;0,I140/H140,0)</f>
        <v>0</v>
      </c>
      <c r="L140" s="8" t="e">
        <f>I140/H140</f>
        <v>#DIV/0!</v>
      </c>
      <c r="AB140" s="7"/>
      <c r="AC140" s="7"/>
      <c r="AD140" s="7"/>
      <c r="AE140" s="7"/>
      <c r="AF140" s="6"/>
      <c r="AG140" s="5"/>
    </row>
    <row r="141" spans="1:33" s="4" customFormat="1" ht="27.75" customHeight="1" x14ac:dyDescent="0.25">
      <c r="A141" s="13" t="s">
        <v>1</v>
      </c>
      <c r="B141" s="13" t="s">
        <v>1</v>
      </c>
      <c r="C141" s="12">
        <v>1113112</v>
      </c>
      <c r="D141" s="11">
        <v>9</v>
      </c>
      <c r="E141" s="10" t="s">
        <v>12</v>
      </c>
      <c r="F141" s="9">
        <v>187119263.78</v>
      </c>
      <c r="G141" s="9">
        <v>331090531.13</v>
      </c>
      <c r="H141" s="9">
        <v>195445208.13</v>
      </c>
      <c r="I141" s="9">
        <v>191167749.45999998</v>
      </c>
      <c r="J141" s="9">
        <f>H141-I141</f>
        <v>4277458.6700000167</v>
      </c>
      <c r="K141" s="8">
        <f>IF(G141&lt;&gt;0,I141/H141,0)</f>
        <v>0.97811428220253482</v>
      </c>
      <c r="L141" s="8">
        <f>I141/H141</f>
        <v>0.97811428220253482</v>
      </c>
      <c r="AB141" s="7"/>
      <c r="AC141" s="7"/>
      <c r="AD141" s="7"/>
      <c r="AE141" s="7"/>
      <c r="AF141" s="6"/>
      <c r="AG141" s="5"/>
    </row>
    <row r="142" spans="1:33" s="2" customFormat="1" ht="27.75" customHeight="1" x14ac:dyDescent="0.25">
      <c r="A142" s="67" t="s">
        <v>5</v>
      </c>
      <c r="B142" s="67" t="s">
        <v>5</v>
      </c>
      <c r="C142" s="67" t="s">
        <v>5</v>
      </c>
      <c r="D142" s="18">
        <v>1113113</v>
      </c>
      <c r="E142" s="68" t="s">
        <v>142</v>
      </c>
      <c r="F142" s="16">
        <v>130071764.52000001</v>
      </c>
      <c r="G142" s="16">
        <v>129525476.09999999</v>
      </c>
      <c r="H142" s="16">
        <f>SUMIF($B$143:$B$149,"article",H143:H149)</f>
        <v>171515062.59</v>
      </c>
      <c r="I142" s="16">
        <f>SUMIF($B$143:$B$149,"article",I143:I149)</f>
        <v>155194536.84</v>
      </c>
      <c r="J142" s="16">
        <f>SUMIF($B$143:$B$149,"article",J143:J149)</f>
        <v>16320525.75</v>
      </c>
      <c r="K142" s="15">
        <f>IF(G142&lt;&gt;0,I142/H142,0)</f>
        <v>0.9048449418753759</v>
      </c>
      <c r="L142" s="8">
        <f>I142/H142</f>
        <v>0.9048449418753759</v>
      </c>
      <c r="AB142" s="14"/>
      <c r="AC142" s="14"/>
      <c r="AD142" s="14"/>
      <c r="AE142" s="14"/>
      <c r="AF142" s="6"/>
    </row>
    <row r="143" spans="1:33" s="4" customFormat="1" ht="27.75" customHeight="1" x14ac:dyDescent="0.25">
      <c r="A143" s="13" t="s">
        <v>1</v>
      </c>
      <c r="B143" s="13" t="s">
        <v>1</v>
      </c>
      <c r="C143" s="12">
        <v>1113113</v>
      </c>
      <c r="D143" s="11">
        <v>1</v>
      </c>
      <c r="E143" s="10" t="s">
        <v>3</v>
      </c>
      <c r="F143" s="9">
        <v>94623180.480000004</v>
      </c>
      <c r="G143" s="9">
        <v>110702009.61999999</v>
      </c>
      <c r="H143" s="9">
        <v>154584325.59</v>
      </c>
      <c r="I143" s="9">
        <v>140723830.09</v>
      </c>
      <c r="J143" s="9">
        <f>H143-I143</f>
        <v>13860495.5</v>
      </c>
      <c r="K143" s="8">
        <f>IF(G143&lt;&gt;0,I143/H143,0)</f>
        <v>0.91033699278954172</v>
      </c>
      <c r="L143" s="8">
        <f>I143/H143</f>
        <v>0.91033699278954172</v>
      </c>
      <c r="AB143" s="7"/>
      <c r="AC143" s="7"/>
      <c r="AD143" s="7"/>
      <c r="AE143" s="7"/>
      <c r="AF143" s="6"/>
      <c r="AG143" s="5"/>
    </row>
    <row r="144" spans="1:33" s="4" customFormat="1" ht="27.75" customHeight="1" x14ac:dyDescent="0.25">
      <c r="A144" s="13" t="s">
        <v>1</v>
      </c>
      <c r="B144" s="13" t="s">
        <v>1</v>
      </c>
      <c r="C144" s="12">
        <v>1113113</v>
      </c>
      <c r="D144" s="11">
        <v>2</v>
      </c>
      <c r="E144" s="10" t="s">
        <v>2</v>
      </c>
      <c r="F144" s="9">
        <v>35448584.039999999</v>
      </c>
      <c r="G144" s="9">
        <v>18823466.48</v>
      </c>
      <c r="H144" s="9">
        <v>16930737</v>
      </c>
      <c r="I144" s="9">
        <v>14470706.75</v>
      </c>
      <c r="J144" s="9">
        <f>H144-I144</f>
        <v>2460030.25</v>
      </c>
      <c r="K144" s="8">
        <f>IF(G144&lt;&gt;0,I144/H144,0)</f>
        <v>0.85470034470442724</v>
      </c>
      <c r="L144" s="8">
        <f>I144/H144</f>
        <v>0.85470034470442724</v>
      </c>
      <c r="AB144" s="7"/>
      <c r="AC144" s="7"/>
      <c r="AD144" s="7"/>
      <c r="AE144" s="7"/>
      <c r="AF144" s="6"/>
      <c r="AG144" s="5"/>
    </row>
    <row r="145" spans="1:33" s="4" customFormat="1" ht="27.75" customHeight="1" x14ac:dyDescent="0.25">
      <c r="A145" s="13" t="s">
        <v>1</v>
      </c>
      <c r="B145" s="13" t="s">
        <v>1</v>
      </c>
      <c r="C145" s="12">
        <v>1113113</v>
      </c>
      <c r="D145" s="11">
        <v>3</v>
      </c>
      <c r="E145" s="10" t="s">
        <v>15</v>
      </c>
      <c r="F145" s="9">
        <v>0</v>
      </c>
      <c r="G145" s="9">
        <v>0</v>
      </c>
      <c r="H145" s="9">
        <v>0</v>
      </c>
      <c r="I145" s="9">
        <v>0</v>
      </c>
      <c r="J145" s="9">
        <f>H145-I145</f>
        <v>0</v>
      </c>
      <c r="K145" s="8">
        <f>IF(G145&lt;&gt;0,I145/H145,0)</f>
        <v>0</v>
      </c>
      <c r="L145" s="8" t="e">
        <f>I145/H145</f>
        <v>#DIV/0!</v>
      </c>
      <c r="AB145" s="7"/>
      <c r="AC145" s="7"/>
      <c r="AD145" s="7"/>
      <c r="AE145" s="7"/>
      <c r="AF145" s="6"/>
      <c r="AG145" s="5"/>
    </row>
    <row r="146" spans="1:33" s="4" customFormat="1" ht="27.75" customHeight="1" x14ac:dyDescent="0.25">
      <c r="A146" s="13" t="s">
        <v>1</v>
      </c>
      <c r="B146" s="13" t="s">
        <v>1</v>
      </c>
      <c r="C146" s="12">
        <v>1113113</v>
      </c>
      <c r="D146" s="11">
        <v>4</v>
      </c>
      <c r="E146" s="10" t="s">
        <v>14</v>
      </c>
      <c r="F146" s="9">
        <v>0</v>
      </c>
      <c r="G146" s="9">
        <v>0</v>
      </c>
      <c r="H146" s="9">
        <v>0</v>
      </c>
      <c r="I146" s="9">
        <v>0</v>
      </c>
      <c r="J146" s="9">
        <f>H146-I146</f>
        <v>0</v>
      </c>
      <c r="K146" s="8">
        <f>IF(G146&lt;&gt;0,I146/H146,0)</f>
        <v>0</v>
      </c>
      <c r="L146" s="8" t="e">
        <f>I146/H146</f>
        <v>#DIV/0!</v>
      </c>
      <c r="AB146" s="7"/>
      <c r="AC146" s="7"/>
      <c r="AD146" s="7"/>
      <c r="AE146" s="7"/>
      <c r="AF146" s="6"/>
      <c r="AG146" s="5"/>
    </row>
    <row r="147" spans="1:33" s="4" customFormat="1" ht="27.75" customHeight="1" x14ac:dyDescent="0.25">
      <c r="A147" s="13" t="s">
        <v>1</v>
      </c>
      <c r="B147" s="13" t="s">
        <v>1</v>
      </c>
      <c r="C147" s="12">
        <v>1113113</v>
      </c>
      <c r="D147" s="11">
        <v>5</v>
      </c>
      <c r="E147" s="10" t="s">
        <v>13</v>
      </c>
      <c r="F147" s="9">
        <v>0</v>
      </c>
      <c r="G147" s="9">
        <v>0</v>
      </c>
      <c r="H147" s="9">
        <v>0</v>
      </c>
      <c r="I147" s="9">
        <v>0</v>
      </c>
      <c r="J147" s="9">
        <f>H147-I147</f>
        <v>0</v>
      </c>
      <c r="K147" s="8">
        <f>IF(G147&lt;&gt;0,I147/H147,0)</f>
        <v>0</v>
      </c>
      <c r="L147" s="8" t="e">
        <f>I147/H147</f>
        <v>#DIV/0!</v>
      </c>
      <c r="AB147" s="7"/>
      <c r="AC147" s="7"/>
      <c r="AD147" s="7"/>
      <c r="AE147" s="7"/>
      <c r="AF147" s="6"/>
      <c r="AG147" s="5"/>
    </row>
    <row r="148" spans="1:33" s="4" customFormat="1" ht="27.75" customHeight="1" x14ac:dyDescent="0.25">
      <c r="A148" s="13" t="s">
        <v>1</v>
      </c>
      <c r="B148" s="13" t="s">
        <v>1</v>
      </c>
      <c r="C148" s="12">
        <v>1113113</v>
      </c>
      <c r="D148" s="11">
        <v>7</v>
      </c>
      <c r="E148" s="10" t="s">
        <v>0</v>
      </c>
      <c r="F148" s="9">
        <v>0</v>
      </c>
      <c r="G148" s="9">
        <v>0</v>
      </c>
      <c r="H148" s="9">
        <v>0</v>
      </c>
      <c r="I148" s="9">
        <v>0</v>
      </c>
      <c r="J148" s="9">
        <f>H148-I148</f>
        <v>0</v>
      </c>
      <c r="K148" s="8">
        <f>IF(G148&lt;&gt;0,I148/H148,0)</f>
        <v>0</v>
      </c>
      <c r="L148" s="8" t="e">
        <f>I148/H148</f>
        <v>#DIV/0!</v>
      </c>
      <c r="AB148" s="7"/>
      <c r="AC148" s="7"/>
      <c r="AD148" s="7"/>
      <c r="AE148" s="7"/>
      <c r="AF148" s="6"/>
      <c r="AG148" s="5"/>
    </row>
    <row r="149" spans="1:33" s="4" customFormat="1" ht="27.75" customHeight="1" x14ac:dyDescent="0.25">
      <c r="A149" s="13" t="s">
        <v>1</v>
      </c>
      <c r="B149" s="13" t="s">
        <v>1</v>
      </c>
      <c r="C149" s="12">
        <v>1113113</v>
      </c>
      <c r="D149" s="11">
        <v>9</v>
      </c>
      <c r="E149" s="10" t="s">
        <v>12</v>
      </c>
      <c r="F149" s="9">
        <v>0</v>
      </c>
      <c r="G149" s="9">
        <v>0</v>
      </c>
      <c r="H149" s="9">
        <v>0</v>
      </c>
      <c r="I149" s="9">
        <v>0</v>
      </c>
      <c r="J149" s="9">
        <f>H149-I149</f>
        <v>0</v>
      </c>
      <c r="K149" s="8">
        <f>IF(G149&lt;&gt;0,I149/H149,0)</f>
        <v>0</v>
      </c>
      <c r="L149" s="8" t="e">
        <f>I149/H149</f>
        <v>#DIV/0!</v>
      </c>
      <c r="AB149" s="7"/>
      <c r="AC149" s="7"/>
      <c r="AD149" s="7"/>
      <c r="AE149" s="7"/>
      <c r="AF149" s="6"/>
      <c r="AG149" s="5"/>
    </row>
    <row r="150" spans="1:33" s="2" customFormat="1" ht="27.75" customHeight="1" x14ac:dyDescent="0.25">
      <c r="A150" s="19" t="s">
        <v>5</v>
      </c>
      <c r="B150" s="19" t="s">
        <v>5</v>
      </c>
      <c r="C150" s="19" t="s">
        <v>5</v>
      </c>
      <c r="D150" s="18">
        <v>1113114</v>
      </c>
      <c r="E150" s="17" t="s">
        <v>141</v>
      </c>
      <c r="F150" s="16">
        <v>77999999.700000003</v>
      </c>
      <c r="G150" s="16">
        <v>79988977.209999993</v>
      </c>
      <c r="H150" s="16">
        <f>SUMIF($B$151:$B$157,"article",H151:H157)</f>
        <v>104748123.96000001</v>
      </c>
      <c r="I150" s="16">
        <f>SUMIF($B$151:$B$157,"article",I151:I157)</f>
        <v>101804066.11000001</v>
      </c>
      <c r="J150" s="16">
        <f>SUMIF($B$151:$B$157,"article",J151:J157)</f>
        <v>2944057.849999994</v>
      </c>
      <c r="K150" s="15">
        <f>IF(G150&lt;&gt;0,I150/H150,0)</f>
        <v>0.9718939324285728</v>
      </c>
      <c r="L150" s="8">
        <f>I150/H150</f>
        <v>0.9718939324285728</v>
      </c>
      <c r="AB150" s="14"/>
      <c r="AC150" s="14"/>
      <c r="AD150" s="14"/>
      <c r="AE150" s="14"/>
      <c r="AF150" s="6"/>
    </row>
    <row r="151" spans="1:33" s="4" customFormat="1" ht="27.75" customHeight="1" x14ac:dyDescent="0.25">
      <c r="A151" s="13" t="s">
        <v>1</v>
      </c>
      <c r="B151" s="13" t="s">
        <v>1</v>
      </c>
      <c r="C151" s="12">
        <v>1113114</v>
      </c>
      <c r="D151" s="11">
        <v>1</v>
      </c>
      <c r="E151" s="10" t="s">
        <v>3</v>
      </c>
      <c r="F151" s="9">
        <v>54450445</v>
      </c>
      <c r="G151" s="9">
        <v>54451160.409999996</v>
      </c>
      <c r="H151" s="9">
        <v>75168016.480000004</v>
      </c>
      <c r="I151" s="9">
        <v>73716308.600000009</v>
      </c>
      <c r="J151" s="9">
        <f>H151-I151</f>
        <v>1451707.8799999952</v>
      </c>
      <c r="K151" s="8">
        <f>IF(G151&lt;&gt;0,I151/H151,0)</f>
        <v>0.98068715993874533</v>
      </c>
      <c r="L151" s="8">
        <f>I151/H151</f>
        <v>0.98068715993874533</v>
      </c>
      <c r="AB151" s="7"/>
      <c r="AC151" s="7"/>
      <c r="AD151" s="7"/>
      <c r="AE151" s="7"/>
      <c r="AF151" s="6"/>
      <c r="AG151" s="5"/>
    </row>
    <row r="152" spans="1:33" s="4" customFormat="1" ht="27.75" customHeight="1" x14ac:dyDescent="0.25">
      <c r="A152" s="13" t="s">
        <v>1</v>
      </c>
      <c r="B152" s="13" t="s">
        <v>1</v>
      </c>
      <c r="C152" s="12">
        <v>1113114</v>
      </c>
      <c r="D152" s="11">
        <v>2</v>
      </c>
      <c r="E152" s="10" t="s">
        <v>2</v>
      </c>
      <c r="F152" s="9">
        <v>23549554.699999999</v>
      </c>
      <c r="G152" s="9">
        <v>25537816.799999997</v>
      </c>
      <c r="H152" s="9">
        <v>29580107.48</v>
      </c>
      <c r="I152" s="9">
        <v>28087757.510000002</v>
      </c>
      <c r="J152" s="9">
        <f>H152-I152</f>
        <v>1492349.9699999988</v>
      </c>
      <c r="K152" s="8">
        <f>IF(G152&lt;&gt;0,I152/H152,0)</f>
        <v>0.94954886587180176</v>
      </c>
      <c r="L152" s="8">
        <f>I152/H152</f>
        <v>0.94954886587180176</v>
      </c>
      <c r="AB152" s="7"/>
      <c r="AC152" s="7"/>
      <c r="AD152" s="7"/>
      <c r="AE152" s="7"/>
      <c r="AF152" s="6"/>
      <c r="AG152" s="5"/>
    </row>
    <row r="153" spans="1:33" s="4" customFormat="1" ht="27.75" customHeight="1" x14ac:dyDescent="0.25">
      <c r="A153" s="13" t="s">
        <v>1</v>
      </c>
      <c r="B153" s="13" t="s">
        <v>1</v>
      </c>
      <c r="C153" s="12">
        <v>1113114</v>
      </c>
      <c r="D153" s="11">
        <v>3</v>
      </c>
      <c r="E153" s="10" t="s">
        <v>15</v>
      </c>
      <c r="F153" s="9">
        <v>0</v>
      </c>
      <c r="G153" s="9">
        <v>0</v>
      </c>
      <c r="H153" s="9">
        <v>0</v>
      </c>
      <c r="I153" s="9">
        <v>0</v>
      </c>
      <c r="J153" s="9">
        <f>H153-I153</f>
        <v>0</v>
      </c>
      <c r="K153" s="8">
        <f>IF(G153&lt;&gt;0,I153/H153,0)</f>
        <v>0</v>
      </c>
      <c r="L153" s="8" t="e">
        <f>I153/H153</f>
        <v>#DIV/0!</v>
      </c>
      <c r="AB153" s="7"/>
      <c r="AC153" s="7"/>
      <c r="AD153" s="7"/>
      <c r="AE153" s="7"/>
      <c r="AF153" s="6"/>
      <c r="AG153" s="5"/>
    </row>
    <row r="154" spans="1:33" s="4" customFormat="1" ht="27.75" customHeight="1" x14ac:dyDescent="0.25">
      <c r="A154" s="13" t="s">
        <v>1</v>
      </c>
      <c r="B154" s="13" t="s">
        <v>1</v>
      </c>
      <c r="C154" s="12">
        <v>1113114</v>
      </c>
      <c r="D154" s="11">
        <v>4</v>
      </c>
      <c r="E154" s="10" t="s">
        <v>14</v>
      </c>
      <c r="F154" s="9">
        <v>0</v>
      </c>
      <c r="G154" s="9">
        <v>0</v>
      </c>
      <c r="H154" s="9">
        <v>0</v>
      </c>
      <c r="I154" s="9">
        <v>0</v>
      </c>
      <c r="J154" s="9">
        <f>H154-I154</f>
        <v>0</v>
      </c>
      <c r="K154" s="8">
        <f>IF(G154&lt;&gt;0,I154/H154,0)</f>
        <v>0</v>
      </c>
      <c r="L154" s="8" t="e">
        <f>I154/H154</f>
        <v>#DIV/0!</v>
      </c>
      <c r="AB154" s="7"/>
      <c r="AC154" s="7"/>
      <c r="AD154" s="7"/>
      <c r="AE154" s="7"/>
      <c r="AF154" s="6"/>
      <c r="AG154" s="5"/>
    </row>
    <row r="155" spans="1:33" s="4" customFormat="1" ht="27.75" customHeight="1" x14ac:dyDescent="0.25">
      <c r="A155" s="13" t="s">
        <v>1</v>
      </c>
      <c r="B155" s="13" t="s">
        <v>1</v>
      </c>
      <c r="C155" s="12">
        <v>1113114</v>
      </c>
      <c r="D155" s="11">
        <v>5</v>
      </c>
      <c r="E155" s="10" t="s">
        <v>13</v>
      </c>
      <c r="F155" s="9">
        <v>0</v>
      </c>
      <c r="G155" s="9">
        <v>0</v>
      </c>
      <c r="H155" s="9">
        <v>0</v>
      </c>
      <c r="I155" s="9">
        <v>0</v>
      </c>
      <c r="J155" s="9">
        <f>H155-I155</f>
        <v>0</v>
      </c>
      <c r="K155" s="8">
        <f>IF(G155&lt;&gt;0,I155/H155,0)</f>
        <v>0</v>
      </c>
      <c r="L155" s="8" t="e">
        <f>I155/H155</f>
        <v>#DIV/0!</v>
      </c>
      <c r="AB155" s="7"/>
      <c r="AC155" s="7"/>
      <c r="AD155" s="7"/>
      <c r="AE155" s="7"/>
      <c r="AF155" s="6"/>
      <c r="AG155" s="5"/>
    </row>
    <row r="156" spans="1:33" s="4" customFormat="1" ht="27.75" customHeight="1" x14ac:dyDescent="0.25">
      <c r="A156" s="13" t="s">
        <v>1</v>
      </c>
      <c r="B156" s="13" t="s">
        <v>1</v>
      </c>
      <c r="C156" s="12">
        <v>1113114</v>
      </c>
      <c r="D156" s="11">
        <v>7</v>
      </c>
      <c r="E156" s="10" t="s">
        <v>0</v>
      </c>
      <c r="F156" s="9">
        <v>0</v>
      </c>
      <c r="G156" s="9">
        <v>0</v>
      </c>
      <c r="H156" s="9">
        <v>0</v>
      </c>
      <c r="I156" s="9">
        <v>0</v>
      </c>
      <c r="J156" s="9">
        <f>H156-I156</f>
        <v>0</v>
      </c>
      <c r="K156" s="8">
        <f>IF(G156&lt;&gt;0,I156/H156,0)</f>
        <v>0</v>
      </c>
      <c r="L156" s="8" t="e">
        <f>I156/H156</f>
        <v>#DIV/0!</v>
      </c>
      <c r="AB156" s="7"/>
      <c r="AC156" s="7"/>
      <c r="AD156" s="7"/>
      <c r="AE156" s="7"/>
      <c r="AF156" s="6"/>
      <c r="AG156" s="5"/>
    </row>
    <row r="157" spans="1:33" s="4" customFormat="1" ht="27.75" customHeight="1" x14ac:dyDescent="0.25">
      <c r="A157" s="13" t="s">
        <v>1</v>
      </c>
      <c r="B157" s="13" t="s">
        <v>1</v>
      </c>
      <c r="C157" s="12">
        <v>1113114</v>
      </c>
      <c r="D157" s="11">
        <v>9</v>
      </c>
      <c r="E157" s="10" t="s">
        <v>12</v>
      </c>
      <c r="F157" s="9">
        <v>0</v>
      </c>
      <c r="G157" s="9">
        <v>0</v>
      </c>
      <c r="H157" s="9">
        <v>0</v>
      </c>
      <c r="I157" s="9">
        <v>0</v>
      </c>
      <c r="J157" s="9">
        <f>H157-I157</f>
        <v>0</v>
      </c>
      <c r="K157" s="8">
        <f>IF(G157&lt;&gt;0,I157/H157,0)</f>
        <v>0</v>
      </c>
      <c r="L157" s="8" t="e">
        <f>I157/H157</f>
        <v>#DIV/0!</v>
      </c>
      <c r="AB157" s="7"/>
      <c r="AC157" s="7"/>
      <c r="AD157" s="7"/>
      <c r="AE157" s="7"/>
      <c r="AF157" s="6"/>
      <c r="AG157" s="5"/>
    </row>
    <row r="158" spans="1:33" s="2" customFormat="1" ht="27.75" customHeight="1" x14ac:dyDescent="0.25">
      <c r="A158" s="19" t="s">
        <v>5</v>
      </c>
      <c r="B158" s="19" t="s">
        <v>5</v>
      </c>
      <c r="C158" s="19" t="s">
        <v>5</v>
      </c>
      <c r="D158" s="18">
        <v>1113116</v>
      </c>
      <c r="E158" s="68" t="s">
        <v>140</v>
      </c>
      <c r="F158" s="16">
        <v>12018583.879999999</v>
      </c>
      <c r="G158" s="16">
        <v>0</v>
      </c>
      <c r="H158" s="16">
        <f>SUMIF($B$159:$B$161,"article",H159:H161)</f>
        <v>0</v>
      </c>
      <c r="I158" s="16">
        <f>SUMIF($B$159:$B$161,"article",I159:I161)</f>
        <v>0</v>
      </c>
      <c r="J158" s="16">
        <f>SUMIF($B$159:$B$161,"article",J159:J161)</f>
        <v>0</v>
      </c>
      <c r="K158" s="15">
        <f>IF(G158&lt;&gt;0,I158/H158,0)</f>
        <v>0</v>
      </c>
      <c r="L158" s="8" t="e">
        <f>I158/H158</f>
        <v>#DIV/0!</v>
      </c>
      <c r="AB158" s="14"/>
      <c r="AC158" s="14"/>
      <c r="AD158" s="14"/>
      <c r="AE158" s="14"/>
      <c r="AF158" s="6"/>
    </row>
    <row r="159" spans="1:33" s="4" customFormat="1" ht="27.75" customHeight="1" x14ac:dyDescent="0.25">
      <c r="A159" s="13" t="s">
        <v>1</v>
      </c>
      <c r="B159" s="13" t="s">
        <v>1</v>
      </c>
      <c r="C159" s="12">
        <v>1113116</v>
      </c>
      <c r="D159" s="11">
        <v>1</v>
      </c>
      <c r="E159" s="10" t="s">
        <v>3</v>
      </c>
      <c r="F159" s="9">
        <v>8128879.919999999</v>
      </c>
      <c r="G159" s="9">
        <v>0</v>
      </c>
      <c r="H159" s="9">
        <v>0</v>
      </c>
      <c r="I159" s="9">
        <v>0</v>
      </c>
      <c r="J159" s="9">
        <f>H159-I159</f>
        <v>0</v>
      </c>
      <c r="K159" s="8">
        <f>IF(G159&lt;&gt;0,I159/H159,0)</f>
        <v>0</v>
      </c>
      <c r="L159" s="8" t="e">
        <f>I159/H159</f>
        <v>#DIV/0!</v>
      </c>
      <c r="AB159" s="7"/>
      <c r="AC159" s="7"/>
      <c r="AD159" s="7"/>
      <c r="AE159" s="7"/>
      <c r="AF159" s="6"/>
      <c r="AG159" s="5"/>
    </row>
    <row r="160" spans="1:33" s="4" customFormat="1" ht="27.75" customHeight="1" x14ac:dyDescent="0.25">
      <c r="A160" s="13" t="s">
        <v>1</v>
      </c>
      <c r="B160" s="13" t="s">
        <v>1</v>
      </c>
      <c r="C160" s="12">
        <v>1113116</v>
      </c>
      <c r="D160" s="11">
        <v>2</v>
      </c>
      <c r="E160" s="10" t="s">
        <v>2</v>
      </c>
      <c r="F160" s="9">
        <v>3889703.96</v>
      </c>
      <c r="G160" s="9">
        <v>0</v>
      </c>
      <c r="H160" s="9">
        <v>0</v>
      </c>
      <c r="I160" s="9">
        <v>0</v>
      </c>
      <c r="J160" s="9">
        <f>H160-I160</f>
        <v>0</v>
      </c>
      <c r="K160" s="8">
        <f>IF(G160&lt;&gt;0,I160/H160,0)</f>
        <v>0</v>
      </c>
      <c r="L160" s="8" t="e">
        <f>I160/H160</f>
        <v>#DIV/0!</v>
      </c>
      <c r="AB160" s="7"/>
      <c r="AC160" s="7"/>
      <c r="AD160" s="7"/>
      <c r="AE160" s="7"/>
      <c r="AF160" s="6"/>
      <c r="AG160" s="5"/>
    </row>
    <row r="161" spans="1:33" s="4" customFormat="1" ht="27.75" customHeight="1" x14ac:dyDescent="0.25">
      <c r="A161" s="13" t="s">
        <v>1</v>
      </c>
      <c r="B161" s="13" t="s">
        <v>1</v>
      </c>
      <c r="C161" s="12">
        <v>1113116</v>
      </c>
      <c r="D161" s="11">
        <v>7</v>
      </c>
      <c r="E161" s="10" t="s">
        <v>0</v>
      </c>
      <c r="F161" s="9">
        <v>0</v>
      </c>
      <c r="G161" s="9">
        <v>0</v>
      </c>
      <c r="H161" s="9">
        <v>0</v>
      </c>
      <c r="I161" s="9">
        <v>0</v>
      </c>
      <c r="J161" s="9">
        <f>H161-I161</f>
        <v>0</v>
      </c>
      <c r="K161" s="8">
        <f>IF(G161&lt;&gt;0,I161/H161,0)</f>
        <v>0</v>
      </c>
      <c r="L161" s="8" t="e">
        <f>I161/H161</f>
        <v>#DIV/0!</v>
      </c>
      <c r="AB161" s="7"/>
      <c r="AC161" s="7"/>
      <c r="AD161" s="7"/>
      <c r="AE161" s="7"/>
      <c r="AF161" s="6"/>
      <c r="AG161" s="5"/>
    </row>
    <row r="162" spans="1:33" s="2" customFormat="1" ht="27.75" customHeight="1" x14ac:dyDescent="0.25">
      <c r="A162" s="19" t="s">
        <v>5</v>
      </c>
      <c r="B162" s="19" t="s">
        <v>5</v>
      </c>
      <c r="C162" s="19" t="s">
        <v>5</v>
      </c>
      <c r="D162" s="18">
        <v>1113117</v>
      </c>
      <c r="E162" s="68" t="s">
        <v>139</v>
      </c>
      <c r="F162" s="16">
        <v>16822146</v>
      </c>
      <c r="G162" s="16">
        <v>16976489.649999999</v>
      </c>
      <c r="H162" s="16">
        <f>SUMIF($B$163:$B$165,"article",H163:H165)</f>
        <v>22076489.620000001</v>
      </c>
      <c r="I162" s="16">
        <f>SUMIF($B$163:$B$165,"article",I163:I165)</f>
        <v>18210754.199999999</v>
      </c>
      <c r="J162" s="16">
        <f>SUMIF($B$163:$B$165,"article",J163:J165)</f>
        <v>3865735.4200000018</v>
      </c>
      <c r="K162" s="15">
        <f>IF(G162&lt;&gt;0,I162/H162,0)</f>
        <v>0.82489356385274804</v>
      </c>
      <c r="L162" s="8">
        <f>I162/H162</f>
        <v>0.82489356385274804</v>
      </c>
      <c r="AB162" s="14"/>
      <c r="AC162" s="14"/>
      <c r="AD162" s="14"/>
      <c r="AE162" s="14"/>
      <c r="AF162" s="6"/>
    </row>
    <row r="163" spans="1:33" s="4" customFormat="1" ht="27.75" customHeight="1" x14ac:dyDescent="0.25">
      <c r="A163" s="13" t="s">
        <v>1</v>
      </c>
      <c r="B163" s="13" t="s">
        <v>1</v>
      </c>
      <c r="C163" s="12">
        <v>1113117</v>
      </c>
      <c r="D163" s="11">
        <v>1</v>
      </c>
      <c r="E163" s="10" t="s">
        <v>3</v>
      </c>
      <c r="F163" s="9">
        <v>8693898</v>
      </c>
      <c r="G163" s="9">
        <v>9660487.25</v>
      </c>
      <c r="H163" s="9">
        <v>10626535.98</v>
      </c>
      <c r="I163" s="9">
        <v>8737725</v>
      </c>
      <c r="J163" s="9">
        <f>H163-I163</f>
        <v>1888810.9800000004</v>
      </c>
      <c r="K163" s="8">
        <f>IF(G163&lt;&gt;0,I163/H163,0)</f>
        <v>0.82225525010644152</v>
      </c>
      <c r="L163" s="8">
        <f>I163/H163</f>
        <v>0.82225525010644152</v>
      </c>
      <c r="AB163" s="7"/>
      <c r="AC163" s="7"/>
      <c r="AD163" s="7"/>
      <c r="AE163" s="7"/>
      <c r="AF163" s="6"/>
      <c r="AG163" s="5"/>
    </row>
    <row r="164" spans="1:33" s="4" customFormat="1" ht="27.75" customHeight="1" x14ac:dyDescent="0.25">
      <c r="A164" s="13" t="s">
        <v>1</v>
      </c>
      <c r="B164" s="13" t="s">
        <v>1</v>
      </c>
      <c r="C164" s="12">
        <v>1113117</v>
      </c>
      <c r="D164" s="11">
        <v>2</v>
      </c>
      <c r="E164" s="10" t="s">
        <v>2</v>
      </c>
      <c r="F164" s="9">
        <v>8128248</v>
      </c>
      <c r="G164" s="9">
        <v>7316002.4000000004</v>
      </c>
      <c r="H164" s="9">
        <v>11449953.640000001</v>
      </c>
      <c r="I164" s="9">
        <v>9473029.1999999993</v>
      </c>
      <c r="J164" s="9">
        <f>H164-I164</f>
        <v>1976924.4400000013</v>
      </c>
      <c r="K164" s="8">
        <f>IF(G164&lt;&gt;0,I164/H164,0)</f>
        <v>0.82734214459229882</v>
      </c>
      <c r="L164" s="8">
        <f>I164/H164</f>
        <v>0.82734214459229882</v>
      </c>
      <c r="AB164" s="7"/>
      <c r="AC164" s="7"/>
      <c r="AD164" s="7"/>
      <c r="AE164" s="7"/>
      <c r="AF164" s="6"/>
      <c r="AG164" s="5"/>
    </row>
    <row r="165" spans="1:33" s="4" customFormat="1" ht="27.75" customHeight="1" x14ac:dyDescent="0.25">
      <c r="A165" s="13" t="s">
        <v>1</v>
      </c>
      <c r="B165" s="13" t="s">
        <v>1</v>
      </c>
      <c r="C165" s="12">
        <v>1113117</v>
      </c>
      <c r="D165" s="11">
        <v>7</v>
      </c>
      <c r="E165" s="10" t="s">
        <v>0</v>
      </c>
      <c r="F165" s="9">
        <v>0</v>
      </c>
      <c r="G165" s="9">
        <v>0</v>
      </c>
      <c r="H165" s="9">
        <v>0</v>
      </c>
      <c r="I165" s="9">
        <v>0</v>
      </c>
      <c r="J165" s="9">
        <f>H165-I165</f>
        <v>0</v>
      </c>
      <c r="K165" s="8">
        <f>IF(G165&lt;&gt;0,I165/H165,0)</f>
        <v>0</v>
      </c>
      <c r="L165" s="8" t="e">
        <f>I165/H165</f>
        <v>#DIV/0!</v>
      </c>
      <c r="AB165" s="7"/>
      <c r="AC165" s="7"/>
      <c r="AD165" s="7"/>
      <c r="AE165" s="7"/>
      <c r="AF165" s="6"/>
      <c r="AG165" s="5"/>
    </row>
    <row r="166" spans="1:33" s="2" customFormat="1" ht="27.75" customHeight="1" x14ac:dyDescent="0.25">
      <c r="A166" s="19" t="s">
        <v>9</v>
      </c>
      <c r="B166" s="19" t="s">
        <v>9</v>
      </c>
      <c r="C166" s="19" t="s">
        <v>9</v>
      </c>
      <c r="D166" s="30">
        <v>1114</v>
      </c>
      <c r="E166" s="29" t="s">
        <v>138</v>
      </c>
      <c r="F166" s="28">
        <v>1088083961.8190002</v>
      </c>
      <c r="G166" s="28">
        <v>1403665872.7605002</v>
      </c>
      <c r="H166" s="28">
        <f>SUMIF($B$167:$B$239,"chap",H167:H239)</f>
        <v>1720236840.9099998</v>
      </c>
      <c r="I166" s="28">
        <f>SUMIF($B$167:$B$239,"chap",I167:I239)</f>
        <v>1642483810.4100001</v>
      </c>
      <c r="J166" s="28">
        <f>SUMIF($B$167:$B$239,"chap",J167:J239)</f>
        <v>77753030.50000003</v>
      </c>
      <c r="K166" s="27">
        <f>IF(G166&lt;&gt;0,I166/H166,0)</f>
        <v>0.95480097353404625</v>
      </c>
      <c r="L166" s="8">
        <f>I166/H166</f>
        <v>0.95480097353404625</v>
      </c>
      <c r="AB166" s="26"/>
      <c r="AC166" s="26"/>
      <c r="AD166" s="26"/>
      <c r="AE166" s="26"/>
      <c r="AF166" s="6"/>
    </row>
    <row r="167" spans="1:33" s="20" customFormat="1" ht="27.75" customHeight="1" x14ac:dyDescent="0.25">
      <c r="A167" s="25" t="s">
        <v>7</v>
      </c>
      <c r="B167" s="25" t="s">
        <v>7</v>
      </c>
      <c r="C167" s="25" t="s">
        <v>7</v>
      </c>
      <c r="D167" s="24">
        <v>11141</v>
      </c>
      <c r="E167" s="23" t="s">
        <v>6</v>
      </c>
      <c r="F167" s="22">
        <v>1088083961.8190002</v>
      </c>
      <c r="G167" s="22">
        <v>1403665872.7605002</v>
      </c>
      <c r="H167" s="22">
        <f>SUMIF($B$168:$B$239,"section",H168:H239)</f>
        <v>1720236840.9099998</v>
      </c>
      <c r="I167" s="22">
        <f>SUMIF($B$168:$B$239,"section",I168:I239)</f>
        <v>1642483810.4100001</v>
      </c>
      <c r="J167" s="22">
        <f>SUMIF($B$168:$B$239,"section",J168:J239)</f>
        <v>77753030.50000003</v>
      </c>
      <c r="K167" s="21">
        <f>IF(G167&lt;&gt;0,I167/H167,0)</f>
        <v>0.95480097353404625</v>
      </c>
      <c r="L167" s="8">
        <f>I167/H167</f>
        <v>0.95480097353404625</v>
      </c>
      <c r="AF167" s="6"/>
    </row>
    <row r="168" spans="1:33" s="2" customFormat="1" ht="27.75" customHeight="1" x14ac:dyDescent="0.25">
      <c r="A168" s="67" t="s">
        <v>5</v>
      </c>
      <c r="B168" s="67" t="s">
        <v>5</v>
      </c>
      <c r="C168" s="67" t="s">
        <v>5</v>
      </c>
      <c r="D168" s="18">
        <v>1114111</v>
      </c>
      <c r="E168" s="17" t="s">
        <v>56</v>
      </c>
      <c r="F168" s="16">
        <v>58255423.912</v>
      </c>
      <c r="G168" s="16">
        <v>58261178.302000009</v>
      </c>
      <c r="H168" s="16">
        <f>SUMIF($B$169:$B$175,"article",H169:H175)</f>
        <v>56540041.499999993</v>
      </c>
      <c r="I168" s="16">
        <f>SUMIF($B$169:$B$175,"article",I169:I175)</f>
        <v>51497227.149999999</v>
      </c>
      <c r="J168" s="16">
        <f>SUMIF($B$169:$B$175,"article",J169:J175)</f>
        <v>5042814.3499999996</v>
      </c>
      <c r="K168" s="15">
        <f>IF(G168&lt;&gt;0,I168/H168,0)</f>
        <v>0.91080985764752231</v>
      </c>
      <c r="L168" s="8">
        <f>I168/H168</f>
        <v>0.91080985764752231</v>
      </c>
      <c r="AB168" s="14"/>
      <c r="AC168" s="14"/>
      <c r="AD168" s="14"/>
      <c r="AE168" s="14"/>
      <c r="AF168" s="6"/>
    </row>
    <row r="169" spans="1:33" s="4" customFormat="1" ht="27.75" customHeight="1" x14ac:dyDescent="0.25">
      <c r="A169" s="13" t="s">
        <v>1</v>
      </c>
      <c r="B169" s="13" t="s">
        <v>1</v>
      </c>
      <c r="C169" s="12">
        <v>1114111</v>
      </c>
      <c r="D169" s="11">
        <v>1</v>
      </c>
      <c r="E169" s="10" t="s">
        <v>3</v>
      </c>
      <c r="F169" s="9">
        <v>41257058.039999999</v>
      </c>
      <c r="G169" s="9">
        <v>41155638.892000005</v>
      </c>
      <c r="H169" s="9">
        <v>41596088.899999999</v>
      </c>
      <c r="I169" s="9">
        <v>40960806.649999999</v>
      </c>
      <c r="J169" s="9">
        <f>H169-I169</f>
        <v>635282.25</v>
      </c>
      <c r="K169" s="8">
        <f>IF(G169&lt;&gt;0,I169/H169,0)</f>
        <v>0.98472735618179719</v>
      </c>
      <c r="L169" s="8">
        <f>I169/H169</f>
        <v>0.98472735618179719</v>
      </c>
      <c r="AB169" s="7"/>
      <c r="AC169" s="7"/>
      <c r="AD169" s="7"/>
      <c r="AE169" s="7"/>
      <c r="AF169" s="6"/>
      <c r="AG169" s="5"/>
    </row>
    <row r="170" spans="1:33" s="4" customFormat="1" ht="27.75" customHeight="1" x14ac:dyDescent="0.25">
      <c r="A170" s="13" t="s">
        <v>1</v>
      </c>
      <c r="B170" s="13" t="s">
        <v>1</v>
      </c>
      <c r="C170" s="12">
        <v>1114111</v>
      </c>
      <c r="D170" s="11">
        <v>2</v>
      </c>
      <c r="E170" s="10" t="s">
        <v>2</v>
      </c>
      <c r="F170" s="9">
        <v>6175007.9960000003</v>
      </c>
      <c r="G170" s="9">
        <v>6119304.96</v>
      </c>
      <c r="H170" s="9">
        <v>10171000</v>
      </c>
      <c r="I170" s="9">
        <v>7016000</v>
      </c>
      <c r="J170" s="9">
        <f>H170-I170</f>
        <v>3155000</v>
      </c>
      <c r="K170" s="8">
        <f>IF(G170&lt;&gt;0,I170/H170,0)</f>
        <v>0.68980434568872284</v>
      </c>
      <c r="L170" s="8">
        <f>I170/H170</f>
        <v>0.68980434568872284</v>
      </c>
      <c r="AB170" s="7"/>
      <c r="AC170" s="7"/>
      <c r="AD170" s="7"/>
      <c r="AE170" s="7"/>
      <c r="AF170" s="6"/>
      <c r="AG170" s="5"/>
    </row>
    <row r="171" spans="1:33" s="4" customFormat="1" ht="27.75" customHeight="1" x14ac:dyDescent="0.25">
      <c r="A171" s="13" t="s">
        <v>1</v>
      </c>
      <c r="B171" s="13" t="s">
        <v>1</v>
      </c>
      <c r="C171" s="12">
        <v>1114111</v>
      </c>
      <c r="D171" s="11">
        <v>3</v>
      </c>
      <c r="E171" s="10" t="s">
        <v>15</v>
      </c>
      <c r="F171" s="9">
        <v>2972422.8</v>
      </c>
      <c r="G171" s="9">
        <v>2986234.45</v>
      </c>
      <c r="H171" s="9">
        <v>1855502.8</v>
      </c>
      <c r="I171" s="9">
        <v>1677651</v>
      </c>
      <c r="J171" s="9">
        <f>H171-I171</f>
        <v>177851.80000000005</v>
      </c>
      <c r="K171" s="8">
        <f>IF(G171&lt;&gt;0,I171/H171,0)</f>
        <v>0.90414899939789906</v>
      </c>
      <c r="L171" s="8">
        <f>I171/H171</f>
        <v>0.90414899939789906</v>
      </c>
      <c r="AB171" s="7"/>
      <c r="AC171" s="7"/>
      <c r="AD171" s="7"/>
      <c r="AE171" s="7"/>
      <c r="AF171" s="6"/>
      <c r="AG171" s="5"/>
    </row>
    <row r="172" spans="1:33" s="4" customFormat="1" ht="27.75" customHeight="1" x14ac:dyDescent="0.25">
      <c r="A172" s="13" t="s">
        <v>1</v>
      </c>
      <c r="B172" s="13" t="s">
        <v>1</v>
      </c>
      <c r="C172" s="12">
        <v>1114111</v>
      </c>
      <c r="D172" s="11">
        <v>4</v>
      </c>
      <c r="E172" s="10" t="s">
        <v>14</v>
      </c>
      <c r="F172" s="9">
        <v>7150455.4760000007</v>
      </c>
      <c r="G172" s="9">
        <v>7000000</v>
      </c>
      <c r="H172" s="9">
        <v>1917450</v>
      </c>
      <c r="I172" s="9">
        <v>859281.5</v>
      </c>
      <c r="J172" s="9">
        <f>H172-I172</f>
        <v>1058168.5</v>
      </c>
      <c r="K172" s="8">
        <f>IF(G172&lt;&gt;0,I172/H172,0)</f>
        <v>0.44813763070745</v>
      </c>
      <c r="L172" s="8">
        <f>I172/H172</f>
        <v>0.44813763070745</v>
      </c>
      <c r="AB172" s="7"/>
      <c r="AC172" s="7"/>
      <c r="AD172" s="7"/>
      <c r="AE172" s="7"/>
      <c r="AF172" s="6"/>
      <c r="AG172" s="5"/>
    </row>
    <row r="173" spans="1:33" s="4" customFormat="1" ht="27.75" customHeight="1" x14ac:dyDescent="0.25">
      <c r="A173" s="13" t="s">
        <v>1</v>
      </c>
      <c r="B173" s="13" t="s">
        <v>1</v>
      </c>
      <c r="C173" s="12">
        <v>1114111</v>
      </c>
      <c r="D173" s="11">
        <v>5</v>
      </c>
      <c r="E173" s="10" t="s">
        <v>13</v>
      </c>
      <c r="F173" s="9">
        <v>0</v>
      </c>
      <c r="G173" s="9">
        <v>0</v>
      </c>
      <c r="H173" s="9">
        <v>0</v>
      </c>
      <c r="I173" s="9">
        <v>0</v>
      </c>
      <c r="J173" s="9">
        <f>H173-I173</f>
        <v>0</v>
      </c>
      <c r="K173" s="8">
        <f>IF(G173&lt;&gt;0,I173/H173,0)</f>
        <v>0</v>
      </c>
      <c r="L173" s="8" t="e">
        <f>I173/H173</f>
        <v>#DIV/0!</v>
      </c>
      <c r="AB173" s="7"/>
      <c r="AC173" s="7"/>
      <c r="AD173" s="7"/>
      <c r="AE173" s="7"/>
      <c r="AF173" s="6"/>
      <c r="AG173" s="5"/>
    </row>
    <row r="174" spans="1:33" s="4" customFormat="1" ht="27.75" customHeight="1" x14ac:dyDescent="0.25">
      <c r="A174" s="13" t="s">
        <v>1</v>
      </c>
      <c r="B174" s="13" t="s">
        <v>1</v>
      </c>
      <c r="C174" s="12">
        <v>1114111</v>
      </c>
      <c r="D174" s="11">
        <v>7</v>
      </c>
      <c r="E174" s="10" t="s">
        <v>0</v>
      </c>
      <c r="F174" s="9">
        <v>700475.76</v>
      </c>
      <c r="G174" s="9">
        <v>0</v>
      </c>
      <c r="H174" s="9">
        <v>0</v>
      </c>
      <c r="I174" s="9">
        <v>0</v>
      </c>
      <c r="J174" s="9">
        <f>H174-I174</f>
        <v>0</v>
      </c>
      <c r="K174" s="8">
        <f>IF(G174&lt;&gt;0,I174/H174,0)</f>
        <v>0</v>
      </c>
      <c r="L174" s="8" t="e">
        <f>I174/H174</f>
        <v>#DIV/0!</v>
      </c>
      <c r="AB174" s="7"/>
      <c r="AC174" s="7"/>
      <c r="AD174" s="7"/>
      <c r="AE174" s="7"/>
      <c r="AF174" s="6"/>
      <c r="AG174" s="5"/>
    </row>
    <row r="175" spans="1:33" s="4" customFormat="1" ht="27.75" customHeight="1" x14ac:dyDescent="0.25">
      <c r="A175" s="13" t="s">
        <v>1</v>
      </c>
      <c r="B175" s="13" t="s">
        <v>1</v>
      </c>
      <c r="C175" s="12">
        <v>1114111</v>
      </c>
      <c r="D175" s="11">
        <v>9</v>
      </c>
      <c r="E175" s="10" t="s">
        <v>12</v>
      </c>
      <c r="F175" s="9">
        <v>3.8400000000256114</v>
      </c>
      <c r="G175" s="9">
        <v>1000000</v>
      </c>
      <c r="H175" s="9">
        <v>999999.8</v>
      </c>
      <c r="I175" s="9">
        <v>983488</v>
      </c>
      <c r="J175" s="9">
        <f>H175-I175</f>
        <v>16511.800000000047</v>
      </c>
      <c r="K175" s="8">
        <f>IF(G175&lt;&gt;0,I175/H175,0)</f>
        <v>0.98348819669763932</v>
      </c>
      <c r="L175" s="8">
        <f>I175/H175</f>
        <v>0.98348819669763932</v>
      </c>
      <c r="AB175" s="7"/>
      <c r="AC175" s="7"/>
      <c r="AD175" s="7"/>
      <c r="AE175" s="7"/>
      <c r="AF175" s="6"/>
      <c r="AG175" s="5"/>
    </row>
    <row r="176" spans="1:33" s="2" customFormat="1" ht="27.75" customHeight="1" x14ac:dyDescent="0.25">
      <c r="A176" s="67" t="s">
        <v>5</v>
      </c>
      <c r="B176" s="67" t="s">
        <v>5</v>
      </c>
      <c r="C176" s="67" t="s">
        <v>5</v>
      </c>
      <c r="D176" s="18">
        <v>1114112</v>
      </c>
      <c r="E176" s="17" t="s">
        <v>55</v>
      </c>
      <c r="F176" s="16">
        <v>562984671.67500007</v>
      </c>
      <c r="G176" s="16">
        <v>571474594.02899992</v>
      </c>
      <c r="H176" s="16">
        <f>SUMIF($B$177:$B$183,"article",H177:H183)</f>
        <v>758169656.50999999</v>
      </c>
      <c r="I176" s="16">
        <f>SUMIF($B$177:$B$183,"article",I177:I183)</f>
        <v>712958263.22000003</v>
      </c>
      <c r="J176" s="16">
        <f>SUMIF($B$177:$B$183,"article",J177:J183)</f>
        <v>45211393.290000051</v>
      </c>
      <c r="K176" s="15">
        <f>IF(G176&lt;&gt;0,I176/H176,0)</f>
        <v>0.94036770938826986</v>
      </c>
      <c r="L176" s="8">
        <f>I176/H176</f>
        <v>0.94036770938826986</v>
      </c>
      <c r="AB176" s="14"/>
      <c r="AC176" s="14"/>
      <c r="AD176" s="14"/>
      <c r="AE176" s="14"/>
      <c r="AF176" s="6"/>
    </row>
    <row r="177" spans="1:33" s="4" customFormat="1" ht="27.75" customHeight="1" x14ac:dyDescent="0.25">
      <c r="A177" s="13" t="s">
        <v>1</v>
      </c>
      <c r="B177" s="13" t="s">
        <v>1</v>
      </c>
      <c r="C177" s="12">
        <v>1114112</v>
      </c>
      <c r="D177" s="11">
        <v>1</v>
      </c>
      <c r="E177" s="10" t="s">
        <v>3</v>
      </c>
      <c r="F177" s="9">
        <v>402492485.07999992</v>
      </c>
      <c r="G177" s="9">
        <v>422681636.04399991</v>
      </c>
      <c r="H177" s="9">
        <v>652863829.62</v>
      </c>
      <c r="I177" s="9">
        <v>618975974.66999996</v>
      </c>
      <c r="J177" s="9">
        <f>H177-I177</f>
        <v>33887854.950000048</v>
      </c>
      <c r="K177" s="8">
        <f>IF(G177&lt;&gt;0,I177/H177,0)</f>
        <v>0.94809353281261655</v>
      </c>
      <c r="L177" s="8">
        <f>I177/H177</f>
        <v>0.94809353281261655</v>
      </c>
      <c r="AB177" s="7"/>
      <c r="AC177" s="7"/>
      <c r="AD177" s="7"/>
      <c r="AE177" s="7"/>
      <c r="AF177" s="6"/>
      <c r="AG177" s="5"/>
    </row>
    <row r="178" spans="1:33" s="4" customFormat="1" ht="27.75" customHeight="1" x14ac:dyDescent="0.25">
      <c r="A178" s="13" t="s">
        <v>1</v>
      </c>
      <c r="B178" s="13" t="s">
        <v>1</v>
      </c>
      <c r="C178" s="12">
        <v>1114112</v>
      </c>
      <c r="D178" s="11">
        <v>2</v>
      </c>
      <c r="E178" s="10" t="s">
        <v>2</v>
      </c>
      <c r="F178" s="9">
        <v>86454144.203000009</v>
      </c>
      <c r="G178" s="9">
        <v>45338465.594999999</v>
      </c>
      <c r="H178" s="9">
        <v>25913241.829999998</v>
      </c>
      <c r="I178" s="9">
        <v>22302762.119999997</v>
      </c>
      <c r="J178" s="9">
        <f>H178-I178</f>
        <v>3610479.7100000009</v>
      </c>
      <c r="K178" s="8">
        <f>IF(G178&lt;&gt;0,I178/H178,0)</f>
        <v>0.86067047366415905</v>
      </c>
      <c r="L178" s="8">
        <f>I178/H178</f>
        <v>0.86067047366415905</v>
      </c>
      <c r="AB178" s="7"/>
      <c r="AC178" s="7"/>
      <c r="AD178" s="7"/>
      <c r="AE178" s="7"/>
      <c r="AF178" s="6"/>
      <c r="AG178" s="5"/>
    </row>
    <row r="179" spans="1:33" s="4" customFormat="1" ht="27.75" customHeight="1" x14ac:dyDescent="0.25">
      <c r="A179" s="13" t="s">
        <v>1</v>
      </c>
      <c r="B179" s="13" t="s">
        <v>1</v>
      </c>
      <c r="C179" s="12">
        <v>1114112</v>
      </c>
      <c r="D179" s="11">
        <v>3</v>
      </c>
      <c r="E179" s="10" t="s">
        <v>15</v>
      </c>
      <c r="F179" s="9">
        <v>68950172.112000018</v>
      </c>
      <c r="G179" s="9">
        <v>72293088.390000001</v>
      </c>
      <c r="H179" s="9">
        <v>68942585.060000002</v>
      </c>
      <c r="I179" s="9">
        <v>61706113.980000004</v>
      </c>
      <c r="J179" s="9">
        <f>H179-I179</f>
        <v>7236471.0799999982</v>
      </c>
      <c r="K179" s="8">
        <f>IF(G179&lt;&gt;0,I179/H179,0)</f>
        <v>0.89503626715328166</v>
      </c>
      <c r="L179" s="8">
        <f>I179/H179</f>
        <v>0.89503626715328166</v>
      </c>
      <c r="AB179" s="7"/>
      <c r="AC179" s="7"/>
      <c r="AD179" s="7"/>
      <c r="AE179" s="7"/>
      <c r="AF179" s="6"/>
      <c r="AG179" s="5"/>
    </row>
    <row r="180" spans="1:33" s="4" customFormat="1" ht="27.75" customHeight="1" x14ac:dyDescent="0.25">
      <c r="A180" s="13" t="s">
        <v>1</v>
      </c>
      <c r="B180" s="13" t="s">
        <v>1</v>
      </c>
      <c r="C180" s="12">
        <v>1114112</v>
      </c>
      <c r="D180" s="11">
        <v>4</v>
      </c>
      <c r="E180" s="10" t="s">
        <v>14</v>
      </c>
      <c r="F180" s="9">
        <v>3164749.32</v>
      </c>
      <c r="G180" s="9">
        <v>2381404</v>
      </c>
      <c r="H180" s="9">
        <v>0</v>
      </c>
      <c r="I180" s="9">
        <v>0</v>
      </c>
      <c r="J180" s="9">
        <f>H180-I180</f>
        <v>0</v>
      </c>
      <c r="K180" s="8" t="e">
        <f>IF(G180&lt;&gt;0,I180/H180,0)</f>
        <v>#DIV/0!</v>
      </c>
      <c r="L180" s="8" t="e">
        <f>I180/H180</f>
        <v>#DIV/0!</v>
      </c>
      <c r="AB180" s="7"/>
      <c r="AC180" s="7"/>
      <c r="AD180" s="7"/>
      <c r="AE180" s="7"/>
      <c r="AF180" s="6"/>
      <c r="AG180" s="5"/>
    </row>
    <row r="181" spans="1:33" s="4" customFormat="1" ht="27.75" customHeight="1" x14ac:dyDescent="0.25">
      <c r="A181" s="13" t="s">
        <v>1</v>
      </c>
      <c r="B181" s="13" t="s">
        <v>1</v>
      </c>
      <c r="C181" s="12">
        <v>1114112</v>
      </c>
      <c r="D181" s="11">
        <v>5</v>
      </c>
      <c r="E181" s="10" t="s">
        <v>13</v>
      </c>
      <c r="F181" s="9">
        <v>0</v>
      </c>
      <c r="G181" s="9">
        <v>0</v>
      </c>
      <c r="H181" s="9">
        <v>0</v>
      </c>
      <c r="I181" s="9">
        <v>0</v>
      </c>
      <c r="J181" s="9">
        <f>H181-I181</f>
        <v>0</v>
      </c>
      <c r="K181" s="8">
        <f>IF(G181&lt;&gt;0,I181/H181,0)</f>
        <v>0</v>
      </c>
      <c r="L181" s="8" t="e">
        <f>I181/H181</f>
        <v>#DIV/0!</v>
      </c>
      <c r="AB181" s="7"/>
      <c r="AC181" s="7"/>
      <c r="AD181" s="7"/>
      <c r="AE181" s="7"/>
      <c r="AF181" s="6"/>
      <c r="AG181" s="5"/>
    </row>
    <row r="182" spans="1:33" s="4" customFormat="1" ht="27.75" customHeight="1" x14ac:dyDescent="0.25">
      <c r="A182" s="13" t="s">
        <v>1</v>
      </c>
      <c r="B182" s="13" t="s">
        <v>1</v>
      </c>
      <c r="C182" s="12">
        <v>1114112</v>
      </c>
      <c r="D182" s="11">
        <v>7</v>
      </c>
      <c r="E182" s="10" t="s">
        <v>0</v>
      </c>
      <c r="F182" s="9">
        <v>0</v>
      </c>
      <c r="G182" s="9">
        <v>0</v>
      </c>
      <c r="H182" s="9">
        <v>0</v>
      </c>
      <c r="I182" s="9">
        <v>0</v>
      </c>
      <c r="J182" s="9">
        <f>H182-I182</f>
        <v>0</v>
      </c>
      <c r="K182" s="8">
        <f>IF(G182&lt;&gt;0,I182/H182,0)</f>
        <v>0</v>
      </c>
      <c r="L182" s="8" t="e">
        <f>I182/H182</f>
        <v>#DIV/0!</v>
      </c>
      <c r="AB182" s="7"/>
      <c r="AC182" s="7"/>
      <c r="AD182" s="7"/>
      <c r="AE182" s="7"/>
      <c r="AF182" s="6"/>
      <c r="AG182" s="5"/>
    </row>
    <row r="183" spans="1:33" s="4" customFormat="1" ht="27.75" customHeight="1" x14ac:dyDescent="0.25">
      <c r="A183" s="13" t="s">
        <v>1</v>
      </c>
      <c r="B183" s="13" t="s">
        <v>1</v>
      </c>
      <c r="C183" s="12">
        <v>1114112</v>
      </c>
      <c r="D183" s="11">
        <v>9</v>
      </c>
      <c r="E183" s="10" t="s">
        <v>12</v>
      </c>
      <c r="F183" s="9">
        <v>1923120.96</v>
      </c>
      <c r="G183" s="9">
        <v>28780000</v>
      </c>
      <c r="H183" s="9">
        <v>10450000</v>
      </c>
      <c r="I183" s="9">
        <v>9973412.4499999993</v>
      </c>
      <c r="J183" s="9">
        <f>H183-I183</f>
        <v>476587.55000000075</v>
      </c>
      <c r="K183" s="8">
        <f>IF(G183&lt;&gt;0,I183/H183,0)</f>
        <v>0.9543935358851674</v>
      </c>
      <c r="L183" s="8">
        <f>I183/H183</f>
        <v>0.9543935358851674</v>
      </c>
      <c r="AB183" s="7"/>
      <c r="AC183" s="7"/>
      <c r="AD183" s="7"/>
      <c r="AE183" s="7"/>
      <c r="AF183" s="6"/>
      <c r="AG183" s="5"/>
    </row>
    <row r="184" spans="1:33" s="2" customFormat="1" ht="27.75" customHeight="1" x14ac:dyDescent="0.25">
      <c r="A184" s="13" t="s">
        <v>5</v>
      </c>
      <c r="B184" s="13" t="s">
        <v>5</v>
      </c>
      <c r="C184" s="13" t="s">
        <v>5</v>
      </c>
      <c r="D184" s="18">
        <v>1114115</v>
      </c>
      <c r="E184" s="17" t="s">
        <v>137</v>
      </c>
      <c r="F184" s="16">
        <v>23093809.440000001</v>
      </c>
      <c r="G184" s="16">
        <v>21985709.160000004</v>
      </c>
      <c r="H184" s="16">
        <f>SUMIF($B$185:$B$191,"article",H185:H191)</f>
        <v>28842115.18</v>
      </c>
      <c r="I184" s="16">
        <f>SUMIF($B$185:$B$191,"article",I185:I191)</f>
        <v>25618600.07</v>
      </c>
      <c r="J184" s="16">
        <f>SUMIF($B$185:$B$191,"article",J185:J191)</f>
        <v>3223515.1099999994</v>
      </c>
      <c r="K184" s="15">
        <f>IF(G184&lt;&gt;0,I184/H184,0)</f>
        <v>0.88823582840986359</v>
      </c>
      <c r="L184" s="8">
        <f>I184/H184</f>
        <v>0.88823582840986359</v>
      </c>
      <c r="AA184" s="14"/>
      <c r="AB184" s="14"/>
      <c r="AC184" s="14"/>
      <c r="AD184" s="14"/>
      <c r="AE184" s="14"/>
      <c r="AF184" s="6"/>
    </row>
    <row r="185" spans="1:33" s="4" customFormat="1" ht="27.75" customHeight="1" x14ac:dyDescent="0.25">
      <c r="A185" s="13" t="s">
        <v>1</v>
      </c>
      <c r="B185" s="13" t="s">
        <v>1</v>
      </c>
      <c r="C185" s="12">
        <v>1114115</v>
      </c>
      <c r="D185" s="11">
        <v>1</v>
      </c>
      <c r="E185" s="10" t="s">
        <v>3</v>
      </c>
      <c r="F185" s="9">
        <v>19732652.52</v>
      </c>
      <c r="G185" s="9">
        <v>18810709.160000004</v>
      </c>
      <c r="H185" s="9">
        <v>24867115.18</v>
      </c>
      <c r="I185" s="9">
        <v>21698600.07</v>
      </c>
      <c r="J185" s="9">
        <f>H185-I185</f>
        <v>3168515.1099999994</v>
      </c>
      <c r="K185" s="8">
        <f>IF(G185&lt;&gt;0,I185/H185,0)</f>
        <v>0.87258211951548137</v>
      </c>
      <c r="L185" s="8">
        <f>I185/H185</f>
        <v>0.87258211951548137</v>
      </c>
      <c r="AA185" s="7"/>
      <c r="AB185" s="7"/>
      <c r="AC185" s="7"/>
      <c r="AD185" s="7"/>
      <c r="AE185" s="7"/>
      <c r="AF185" s="6"/>
      <c r="AG185" s="5"/>
    </row>
    <row r="186" spans="1:33" s="4" customFormat="1" ht="27.75" customHeight="1" x14ac:dyDescent="0.25">
      <c r="A186" s="13" t="s">
        <v>1</v>
      </c>
      <c r="B186" s="13" t="s">
        <v>1</v>
      </c>
      <c r="C186" s="12">
        <v>1114115</v>
      </c>
      <c r="D186" s="11">
        <v>2</v>
      </c>
      <c r="E186" s="10" t="s">
        <v>2</v>
      </c>
      <c r="F186" s="9">
        <v>3361156.9200000004</v>
      </c>
      <c r="G186" s="9">
        <v>3175000</v>
      </c>
      <c r="H186" s="9">
        <v>3975000</v>
      </c>
      <c r="I186" s="9">
        <v>3920000</v>
      </c>
      <c r="J186" s="9">
        <f>H186-I186</f>
        <v>55000</v>
      </c>
      <c r="K186" s="8">
        <f>IF(G186&lt;&gt;0,I186/H186,0)</f>
        <v>0.98616352201257862</v>
      </c>
      <c r="L186" s="8">
        <f>I186/H186</f>
        <v>0.98616352201257862</v>
      </c>
      <c r="AA186" s="7"/>
      <c r="AB186" s="7"/>
      <c r="AC186" s="7"/>
      <c r="AD186" s="7"/>
      <c r="AE186" s="7"/>
      <c r="AF186" s="6"/>
      <c r="AG186" s="5"/>
    </row>
    <row r="187" spans="1:33" s="4" customFormat="1" ht="27.75" customHeight="1" x14ac:dyDescent="0.25">
      <c r="A187" s="13" t="s">
        <v>1</v>
      </c>
      <c r="B187" s="13" t="s">
        <v>1</v>
      </c>
      <c r="C187" s="12">
        <v>1114115</v>
      </c>
      <c r="D187" s="11">
        <v>3</v>
      </c>
      <c r="E187" s="10" t="s">
        <v>15</v>
      </c>
      <c r="F187" s="9">
        <v>0</v>
      </c>
      <c r="G187" s="9">
        <v>0</v>
      </c>
      <c r="H187" s="9">
        <v>0</v>
      </c>
      <c r="I187" s="9">
        <v>0</v>
      </c>
      <c r="J187" s="9">
        <f>H187-I187</f>
        <v>0</v>
      </c>
      <c r="K187" s="8">
        <f>IF(G187&lt;&gt;0,I187/H187,0)</f>
        <v>0</v>
      </c>
      <c r="L187" s="8" t="e">
        <f>I187/H187</f>
        <v>#DIV/0!</v>
      </c>
      <c r="AA187" s="7"/>
      <c r="AB187" s="7"/>
      <c r="AC187" s="7"/>
      <c r="AD187" s="7"/>
      <c r="AE187" s="7"/>
      <c r="AF187" s="6"/>
      <c r="AG187" s="5"/>
    </row>
    <row r="188" spans="1:33" s="4" customFormat="1" ht="27.75" customHeight="1" x14ac:dyDescent="0.25">
      <c r="A188" s="13" t="s">
        <v>1</v>
      </c>
      <c r="B188" s="13" t="s">
        <v>1</v>
      </c>
      <c r="C188" s="12">
        <v>1114115</v>
      </c>
      <c r="D188" s="11">
        <v>4</v>
      </c>
      <c r="E188" s="10" t="s">
        <v>14</v>
      </c>
      <c r="F188" s="9">
        <v>0</v>
      </c>
      <c r="G188" s="9">
        <v>0</v>
      </c>
      <c r="H188" s="9">
        <v>0</v>
      </c>
      <c r="I188" s="9">
        <v>0</v>
      </c>
      <c r="J188" s="9">
        <f>H188-I188</f>
        <v>0</v>
      </c>
      <c r="K188" s="8">
        <f>IF(G188&lt;&gt;0,I188/H188,0)</f>
        <v>0</v>
      </c>
      <c r="L188" s="8" t="e">
        <f>I188/H188</f>
        <v>#DIV/0!</v>
      </c>
      <c r="AA188" s="7"/>
      <c r="AB188" s="7"/>
      <c r="AC188" s="7"/>
      <c r="AD188" s="7"/>
      <c r="AE188" s="7"/>
      <c r="AF188" s="6"/>
      <c r="AG188" s="5"/>
    </row>
    <row r="189" spans="1:33" s="4" customFormat="1" ht="27.75" customHeight="1" x14ac:dyDescent="0.25">
      <c r="A189" s="13" t="s">
        <v>1</v>
      </c>
      <c r="B189" s="13" t="s">
        <v>1</v>
      </c>
      <c r="C189" s="12">
        <v>1114115</v>
      </c>
      <c r="D189" s="11">
        <v>5</v>
      </c>
      <c r="E189" s="10" t="s">
        <v>13</v>
      </c>
      <c r="F189" s="9">
        <v>0</v>
      </c>
      <c r="G189" s="9">
        <v>0</v>
      </c>
      <c r="H189" s="9">
        <v>0</v>
      </c>
      <c r="I189" s="9">
        <v>0</v>
      </c>
      <c r="J189" s="9">
        <f>H189-I189</f>
        <v>0</v>
      </c>
      <c r="K189" s="8">
        <f>IF(G189&lt;&gt;0,I189/H189,0)</f>
        <v>0</v>
      </c>
      <c r="L189" s="8" t="e">
        <f>I189/H189</f>
        <v>#DIV/0!</v>
      </c>
      <c r="AA189" s="7"/>
      <c r="AB189" s="7"/>
      <c r="AC189" s="7"/>
      <c r="AD189" s="7"/>
      <c r="AE189" s="7"/>
      <c r="AF189" s="6"/>
      <c r="AG189" s="5"/>
    </row>
    <row r="190" spans="1:33" s="4" customFormat="1" ht="27.75" customHeight="1" x14ac:dyDescent="0.25">
      <c r="A190" s="13" t="s">
        <v>1</v>
      </c>
      <c r="B190" s="13" t="s">
        <v>1</v>
      </c>
      <c r="C190" s="12">
        <v>1114115</v>
      </c>
      <c r="D190" s="11">
        <v>7</v>
      </c>
      <c r="E190" s="10" t="s">
        <v>0</v>
      </c>
      <c r="F190" s="9">
        <v>0</v>
      </c>
      <c r="G190" s="9">
        <v>0</v>
      </c>
      <c r="H190" s="9">
        <v>0</v>
      </c>
      <c r="I190" s="9">
        <v>0</v>
      </c>
      <c r="J190" s="9">
        <f>H190-I190</f>
        <v>0</v>
      </c>
      <c r="K190" s="8">
        <f>IF(G190&lt;&gt;0,I190/H190,0)</f>
        <v>0</v>
      </c>
      <c r="L190" s="8" t="e">
        <f>I190/H190</f>
        <v>#DIV/0!</v>
      </c>
      <c r="AA190" s="7"/>
      <c r="AB190" s="7"/>
      <c r="AC190" s="7"/>
      <c r="AD190" s="7"/>
      <c r="AE190" s="7"/>
      <c r="AF190" s="6"/>
      <c r="AG190" s="5"/>
    </row>
    <row r="191" spans="1:33" s="4" customFormat="1" ht="27.75" customHeight="1" x14ac:dyDescent="0.25">
      <c r="A191" s="13" t="s">
        <v>1</v>
      </c>
      <c r="B191" s="13" t="s">
        <v>1</v>
      </c>
      <c r="C191" s="12">
        <v>1114115</v>
      </c>
      <c r="D191" s="11">
        <v>9</v>
      </c>
      <c r="E191" s="10" t="s">
        <v>12</v>
      </c>
      <c r="F191" s="9">
        <v>0</v>
      </c>
      <c r="G191" s="9">
        <v>0</v>
      </c>
      <c r="H191" s="9">
        <v>0</v>
      </c>
      <c r="I191" s="9">
        <v>0</v>
      </c>
      <c r="J191" s="9">
        <f>H191-I191</f>
        <v>0</v>
      </c>
      <c r="K191" s="8">
        <f>IF(G191&lt;&gt;0,I191/H191,0)</f>
        <v>0</v>
      </c>
      <c r="L191" s="8" t="e">
        <f>I191/H191</f>
        <v>#DIV/0!</v>
      </c>
      <c r="AA191" s="7"/>
      <c r="AB191" s="7"/>
      <c r="AC191" s="7"/>
      <c r="AD191" s="7"/>
      <c r="AE191" s="7"/>
      <c r="AF191" s="6"/>
      <c r="AG191" s="5"/>
    </row>
    <row r="192" spans="1:33" s="2" customFormat="1" ht="27.75" customHeight="1" x14ac:dyDescent="0.25">
      <c r="A192" s="66" t="s">
        <v>5</v>
      </c>
      <c r="B192" s="66" t="s">
        <v>5</v>
      </c>
      <c r="C192" s="66" t="s">
        <v>5</v>
      </c>
      <c r="D192" s="18">
        <v>1114116</v>
      </c>
      <c r="E192" s="17" t="s">
        <v>136</v>
      </c>
      <c r="F192" s="16">
        <v>61999951.878000006</v>
      </c>
      <c r="G192" s="16">
        <v>62001644.590500005</v>
      </c>
      <c r="H192" s="16">
        <f>SUMIF($B$193:$B$199,"article",H193:H199)</f>
        <v>99012563.030000001</v>
      </c>
      <c r="I192" s="16">
        <f>SUMIF($B$193:$B$199,"article",I193:I199)</f>
        <v>91002498.870000005</v>
      </c>
      <c r="J192" s="16">
        <f>SUMIF($B$193:$B$199,"article",J193:J199)</f>
        <v>8010064.1600000001</v>
      </c>
      <c r="K192" s="15">
        <f>IF(G192&lt;&gt;0,I192/H192,0)</f>
        <v>0.91910052709601087</v>
      </c>
      <c r="L192" s="8">
        <f>I192/H192</f>
        <v>0.91910052709601087</v>
      </c>
      <c r="AA192" s="14"/>
      <c r="AB192" s="14"/>
      <c r="AC192" s="14"/>
      <c r="AD192" s="14"/>
      <c r="AE192" s="14"/>
      <c r="AF192" s="6"/>
    </row>
    <row r="193" spans="1:33" s="4" customFormat="1" ht="27.75" customHeight="1" x14ac:dyDescent="0.25">
      <c r="A193" s="13" t="s">
        <v>1</v>
      </c>
      <c r="B193" s="13" t="s">
        <v>1</v>
      </c>
      <c r="C193" s="12">
        <v>1114116</v>
      </c>
      <c r="D193" s="11">
        <v>1</v>
      </c>
      <c r="E193" s="10" t="s">
        <v>3</v>
      </c>
      <c r="F193" s="9">
        <v>48350615.960000001</v>
      </c>
      <c r="G193" s="9">
        <v>48352592.620500006</v>
      </c>
      <c r="H193" s="9">
        <v>80363510.859999999</v>
      </c>
      <c r="I193" s="9">
        <v>78084445.359999999</v>
      </c>
      <c r="J193" s="9">
        <f>H193-I193</f>
        <v>2279065.5</v>
      </c>
      <c r="K193" s="8">
        <f>IF(G193&lt;&gt;0,I193/H193,0)</f>
        <v>0.97164054338080963</v>
      </c>
      <c r="L193" s="8">
        <f>I193/H193</f>
        <v>0.97164054338080963</v>
      </c>
      <c r="AA193" s="7"/>
      <c r="AB193" s="7"/>
      <c r="AC193" s="7"/>
      <c r="AD193" s="7"/>
      <c r="AE193" s="7"/>
      <c r="AF193" s="6"/>
      <c r="AG193" s="5"/>
    </row>
    <row r="194" spans="1:33" s="4" customFormat="1" ht="27.75" customHeight="1" x14ac:dyDescent="0.25">
      <c r="A194" s="13" t="s">
        <v>1</v>
      </c>
      <c r="B194" s="13" t="s">
        <v>1</v>
      </c>
      <c r="C194" s="12">
        <v>1114116</v>
      </c>
      <c r="D194" s="11">
        <v>2</v>
      </c>
      <c r="E194" s="10" t="s">
        <v>2</v>
      </c>
      <c r="F194" s="9">
        <v>13649335.918000001</v>
      </c>
      <c r="G194" s="9">
        <v>13649051.970000001</v>
      </c>
      <c r="H194" s="9">
        <v>18649052.170000002</v>
      </c>
      <c r="I194" s="9">
        <v>12918053.510000002</v>
      </c>
      <c r="J194" s="9">
        <f>H194-I194</f>
        <v>5730998.6600000001</v>
      </c>
      <c r="K194" s="8">
        <f>IF(G194&lt;&gt;0,I194/H194,0)</f>
        <v>0.6926922286581817</v>
      </c>
      <c r="L194" s="8">
        <f>I194/H194</f>
        <v>0.6926922286581817</v>
      </c>
      <c r="AA194" s="7"/>
      <c r="AB194" s="7"/>
      <c r="AC194" s="7"/>
      <c r="AD194" s="7"/>
      <c r="AE194" s="7"/>
      <c r="AF194" s="6"/>
      <c r="AG194" s="5"/>
    </row>
    <row r="195" spans="1:33" s="4" customFormat="1" ht="27.75" customHeight="1" x14ac:dyDescent="0.25">
      <c r="A195" s="13" t="s">
        <v>1</v>
      </c>
      <c r="B195" s="13" t="s">
        <v>1</v>
      </c>
      <c r="C195" s="12">
        <v>1114116</v>
      </c>
      <c r="D195" s="11">
        <v>3</v>
      </c>
      <c r="E195" s="10" t="s">
        <v>15</v>
      </c>
      <c r="F195" s="9">
        <v>0</v>
      </c>
      <c r="G195" s="9">
        <v>0</v>
      </c>
      <c r="H195" s="9">
        <v>0</v>
      </c>
      <c r="I195" s="9">
        <v>0</v>
      </c>
      <c r="J195" s="9">
        <f>H195-I195</f>
        <v>0</v>
      </c>
      <c r="K195" s="8">
        <f>IF(G195&lt;&gt;0,I195/H195,0)</f>
        <v>0</v>
      </c>
      <c r="L195" s="8" t="e">
        <f>I195/H195</f>
        <v>#DIV/0!</v>
      </c>
      <c r="AA195" s="7"/>
      <c r="AB195" s="7"/>
      <c r="AC195" s="7"/>
      <c r="AD195" s="7"/>
      <c r="AE195" s="7"/>
      <c r="AF195" s="6"/>
      <c r="AG195" s="5"/>
    </row>
    <row r="196" spans="1:33" s="4" customFormat="1" ht="27.75" customHeight="1" x14ac:dyDescent="0.25">
      <c r="A196" s="13" t="s">
        <v>1</v>
      </c>
      <c r="B196" s="13" t="s">
        <v>1</v>
      </c>
      <c r="C196" s="12">
        <v>1114116</v>
      </c>
      <c r="D196" s="11">
        <v>4</v>
      </c>
      <c r="E196" s="10" t="s">
        <v>14</v>
      </c>
      <c r="F196" s="9">
        <v>0</v>
      </c>
      <c r="G196" s="9">
        <v>0</v>
      </c>
      <c r="H196" s="9">
        <v>0</v>
      </c>
      <c r="I196" s="9">
        <v>0</v>
      </c>
      <c r="J196" s="9">
        <f>H196-I196</f>
        <v>0</v>
      </c>
      <c r="K196" s="8">
        <f>IF(G196&lt;&gt;0,I196/H196,0)</f>
        <v>0</v>
      </c>
      <c r="L196" s="8" t="e">
        <f>I196/H196</f>
        <v>#DIV/0!</v>
      </c>
      <c r="AA196" s="7"/>
      <c r="AB196" s="7"/>
      <c r="AC196" s="7"/>
      <c r="AD196" s="7"/>
      <c r="AE196" s="7"/>
      <c r="AF196" s="6"/>
      <c r="AG196" s="5"/>
    </row>
    <row r="197" spans="1:33" s="4" customFormat="1" ht="27.75" customHeight="1" x14ac:dyDescent="0.25">
      <c r="A197" s="13" t="s">
        <v>1</v>
      </c>
      <c r="B197" s="13" t="s">
        <v>1</v>
      </c>
      <c r="C197" s="12">
        <v>1114116</v>
      </c>
      <c r="D197" s="11">
        <v>5</v>
      </c>
      <c r="E197" s="10" t="s">
        <v>13</v>
      </c>
      <c r="F197" s="9">
        <v>0</v>
      </c>
      <c r="G197" s="9">
        <v>0</v>
      </c>
      <c r="H197" s="9">
        <v>0</v>
      </c>
      <c r="I197" s="9">
        <v>0</v>
      </c>
      <c r="J197" s="9">
        <f>H197-I197</f>
        <v>0</v>
      </c>
      <c r="K197" s="8">
        <f>IF(G197&lt;&gt;0,I197/H197,0)</f>
        <v>0</v>
      </c>
      <c r="L197" s="8" t="e">
        <f>I197/H197</f>
        <v>#DIV/0!</v>
      </c>
      <c r="AA197" s="7"/>
      <c r="AB197" s="7"/>
      <c r="AC197" s="7"/>
      <c r="AD197" s="7"/>
      <c r="AE197" s="7"/>
      <c r="AF197" s="6"/>
      <c r="AG197" s="5"/>
    </row>
    <row r="198" spans="1:33" s="4" customFormat="1" ht="27.75" customHeight="1" x14ac:dyDescent="0.25">
      <c r="A198" s="13" t="s">
        <v>1</v>
      </c>
      <c r="B198" s="13" t="s">
        <v>1</v>
      </c>
      <c r="C198" s="12">
        <v>1114116</v>
      </c>
      <c r="D198" s="11">
        <v>7</v>
      </c>
      <c r="E198" s="10" t="s">
        <v>0</v>
      </c>
      <c r="F198" s="9">
        <v>0</v>
      </c>
      <c r="G198" s="9">
        <v>0</v>
      </c>
      <c r="H198" s="9">
        <v>0</v>
      </c>
      <c r="I198" s="9">
        <v>0</v>
      </c>
      <c r="J198" s="9">
        <f>H198-I198</f>
        <v>0</v>
      </c>
      <c r="K198" s="8">
        <f>IF(G198&lt;&gt;0,I198/H198,0)</f>
        <v>0</v>
      </c>
      <c r="L198" s="8" t="e">
        <f>I198/H198</f>
        <v>#DIV/0!</v>
      </c>
      <c r="AA198" s="7"/>
      <c r="AB198" s="7"/>
      <c r="AC198" s="7"/>
      <c r="AD198" s="7"/>
      <c r="AE198" s="7"/>
      <c r="AF198" s="6"/>
      <c r="AG198" s="5"/>
    </row>
    <row r="199" spans="1:33" s="4" customFormat="1" ht="27.75" customHeight="1" x14ac:dyDescent="0.25">
      <c r="A199" s="13" t="s">
        <v>1</v>
      </c>
      <c r="B199" s="13" t="s">
        <v>1</v>
      </c>
      <c r="C199" s="12">
        <v>1114116</v>
      </c>
      <c r="D199" s="11">
        <v>9</v>
      </c>
      <c r="E199" s="10" t="s">
        <v>12</v>
      </c>
      <c r="F199" s="9">
        <v>0</v>
      </c>
      <c r="G199" s="9">
        <v>0</v>
      </c>
      <c r="H199" s="9">
        <v>0</v>
      </c>
      <c r="I199" s="9">
        <v>0</v>
      </c>
      <c r="J199" s="9">
        <f>H199-I199</f>
        <v>0</v>
      </c>
      <c r="K199" s="8">
        <f>IF(G199&lt;&gt;0,I199/H199,0)</f>
        <v>0</v>
      </c>
      <c r="L199" s="8" t="e">
        <f>I199/H199</f>
        <v>#DIV/0!</v>
      </c>
      <c r="AA199" s="7"/>
      <c r="AB199" s="7"/>
      <c r="AC199" s="7"/>
      <c r="AD199" s="7"/>
      <c r="AE199" s="7"/>
      <c r="AF199" s="6"/>
      <c r="AG199" s="5"/>
    </row>
    <row r="200" spans="1:33" s="2" customFormat="1" ht="27.75" customHeight="1" x14ac:dyDescent="0.25">
      <c r="A200" s="13" t="s">
        <v>5</v>
      </c>
      <c r="B200" s="13" t="s">
        <v>5</v>
      </c>
      <c r="C200" s="13" t="s">
        <v>5</v>
      </c>
      <c r="D200" s="18">
        <v>1114117</v>
      </c>
      <c r="E200" s="17" t="s">
        <v>135</v>
      </c>
      <c r="F200" s="16">
        <v>35000000.038000003</v>
      </c>
      <c r="G200" s="16">
        <v>32124642.5</v>
      </c>
      <c r="H200" s="16">
        <f>SUMIF($B$201:$B$207,"article",H201:H207)</f>
        <v>45925608.760000005</v>
      </c>
      <c r="I200" s="16">
        <f>SUMIF($B$201:$B$207,"article",I201:I207)</f>
        <v>39248504.32</v>
      </c>
      <c r="J200" s="16">
        <f>SUMIF($B$201:$B$207,"article",J201:J207)</f>
        <v>6677104.4400000013</v>
      </c>
      <c r="K200" s="15">
        <f>IF(G200&lt;&gt;0,I200/H200,0)</f>
        <v>0.85461043151559513</v>
      </c>
      <c r="L200" s="8">
        <f>I200/H200</f>
        <v>0.85461043151559513</v>
      </c>
      <c r="AA200" s="14"/>
      <c r="AB200" s="14"/>
      <c r="AC200" s="14"/>
      <c r="AD200" s="14"/>
      <c r="AE200" s="14"/>
      <c r="AF200" s="6"/>
    </row>
    <row r="201" spans="1:33" s="4" customFormat="1" ht="27.75" customHeight="1" x14ac:dyDescent="0.25">
      <c r="A201" s="13" t="s">
        <v>1</v>
      </c>
      <c r="B201" s="13" t="s">
        <v>1</v>
      </c>
      <c r="C201" s="12">
        <v>1114117</v>
      </c>
      <c r="D201" s="11">
        <v>1</v>
      </c>
      <c r="E201" s="10" t="s">
        <v>3</v>
      </c>
      <c r="F201" s="9">
        <v>19217409.999999996</v>
      </c>
      <c r="G201" s="9">
        <v>17724642.5</v>
      </c>
      <c r="H201" s="9">
        <v>29508801.760000002</v>
      </c>
      <c r="I201" s="9">
        <v>24748504.32</v>
      </c>
      <c r="J201" s="9">
        <f>H201-I201</f>
        <v>4760297.4400000013</v>
      </c>
      <c r="K201" s="8">
        <f>IF(G201&lt;&gt;0,I201/H201,0)</f>
        <v>0.83868211665399728</v>
      </c>
      <c r="L201" s="8">
        <f>I201/H201</f>
        <v>0.83868211665399728</v>
      </c>
      <c r="AA201" s="7"/>
      <c r="AB201" s="7"/>
      <c r="AC201" s="7"/>
      <c r="AD201" s="7"/>
      <c r="AE201" s="7"/>
      <c r="AF201" s="6"/>
      <c r="AG201" s="5"/>
    </row>
    <row r="202" spans="1:33" s="4" customFormat="1" ht="27.75" customHeight="1" x14ac:dyDescent="0.25">
      <c r="A202" s="13" t="s">
        <v>1</v>
      </c>
      <c r="B202" s="13" t="s">
        <v>1</v>
      </c>
      <c r="C202" s="12">
        <v>1114117</v>
      </c>
      <c r="D202" s="11">
        <v>2</v>
      </c>
      <c r="E202" s="10" t="s">
        <v>2</v>
      </c>
      <c r="F202" s="9">
        <v>15782590.038000003</v>
      </c>
      <c r="G202" s="9">
        <v>14400000</v>
      </c>
      <c r="H202" s="9">
        <v>16416807</v>
      </c>
      <c r="I202" s="9">
        <v>14500000</v>
      </c>
      <c r="J202" s="9">
        <f>H202-I202</f>
        <v>1916807</v>
      </c>
      <c r="K202" s="8">
        <f>IF(G202&lt;&gt;0,I202/H202,0)</f>
        <v>0.88324118082158121</v>
      </c>
      <c r="L202" s="8">
        <f>I202/H202</f>
        <v>0.88324118082158121</v>
      </c>
      <c r="AA202" s="7"/>
      <c r="AB202" s="7"/>
      <c r="AC202" s="7"/>
      <c r="AD202" s="7"/>
      <c r="AE202" s="7"/>
      <c r="AF202" s="6"/>
      <c r="AG202" s="5"/>
    </row>
    <row r="203" spans="1:33" s="4" customFormat="1" ht="27.75" customHeight="1" x14ac:dyDescent="0.25">
      <c r="A203" s="13" t="s">
        <v>1</v>
      </c>
      <c r="B203" s="13" t="s">
        <v>1</v>
      </c>
      <c r="C203" s="12">
        <v>1114117</v>
      </c>
      <c r="D203" s="11">
        <v>3</v>
      </c>
      <c r="E203" s="10" t="s">
        <v>15</v>
      </c>
      <c r="F203" s="9">
        <v>0</v>
      </c>
      <c r="G203" s="9">
        <v>0</v>
      </c>
      <c r="H203" s="9">
        <v>0</v>
      </c>
      <c r="I203" s="9">
        <v>0</v>
      </c>
      <c r="J203" s="9">
        <f>H203-I203</f>
        <v>0</v>
      </c>
      <c r="K203" s="8">
        <f>IF(G203&lt;&gt;0,I203/H203,0)</f>
        <v>0</v>
      </c>
      <c r="L203" s="8" t="e">
        <f>I203/H203</f>
        <v>#DIV/0!</v>
      </c>
      <c r="AA203" s="7"/>
      <c r="AB203" s="7"/>
      <c r="AC203" s="7"/>
      <c r="AD203" s="7"/>
      <c r="AE203" s="7"/>
      <c r="AF203" s="6"/>
      <c r="AG203" s="5"/>
    </row>
    <row r="204" spans="1:33" s="4" customFormat="1" ht="27.75" customHeight="1" x14ac:dyDescent="0.25">
      <c r="A204" s="13" t="s">
        <v>1</v>
      </c>
      <c r="B204" s="13" t="s">
        <v>1</v>
      </c>
      <c r="C204" s="12">
        <v>1114117</v>
      </c>
      <c r="D204" s="11">
        <v>4</v>
      </c>
      <c r="E204" s="10" t="s">
        <v>14</v>
      </c>
      <c r="F204" s="9">
        <v>0</v>
      </c>
      <c r="G204" s="9">
        <v>0</v>
      </c>
      <c r="H204" s="9">
        <v>0</v>
      </c>
      <c r="I204" s="9">
        <v>0</v>
      </c>
      <c r="J204" s="9">
        <f>H204-I204</f>
        <v>0</v>
      </c>
      <c r="K204" s="8">
        <f>IF(G204&lt;&gt;0,I204/H204,0)</f>
        <v>0</v>
      </c>
      <c r="L204" s="8" t="e">
        <f>I204/H204</f>
        <v>#DIV/0!</v>
      </c>
      <c r="AA204" s="7"/>
      <c r="AB204" s="7"/>
      <c r="AC204" s="7"/>
      <c r="AD204" s="7"/>
      <c r="AE204" s="7"/>
      <c r="AF204" s="6"/>
      <c r="AG204" s="5"/>
    </row>
    <row r="205" spans="1:33" s="4" customFormat="1" ht="27.75" customHeight="1" x14ac:dyDescent="0.25">
      <c r="A205" s="13" t="s">
        <v>1</v>
      </c>
      <c r="B205" s="13" t="s">
        <v>1</v>
      </c>
      <c r="C205" s="12">
        <v>1114117</v>
      </c>
      <c r="D205" s="11">
        <v>5</v>
      </c>
      <c r="E205" s="10" t="s">
        <v>13</v>
      </c>
      <c r="F205" s="9">
        <v>0</v>
      </c>
      <c r="G205" s="9">
        <v>0</v>
      </c>
      <c r="H205" s="9">
        <v>0</v>
      </c>
      <c r="I205" s="9">
        <v>0</v>
      </c>
      <c r="J205" s="9">
        <f>H205-I205</f>
        <v>0</v>
      </c>
      <c r="K205" s="8">
        <f>IF(G205&lt;&gt;0,I205/H205,0)</f>
        <v>0</v>
      </c>
      <c r="L205" s="8" t="e">
        <f>I205/H205</f>
        <v>#DIV/0!</v>
      </c>
      <c r="AA205" s="7"/>
      <c r="AB205" s="7"/>
      <c r="AC205" s="7"/>
      <c r="AD205" s="7"/>
      <c r="AE205" s="7"/>
      <c r="AF205" s="6"/>
      <c r="AG205" s="5"/>
    </row>
    <row r="206" spans="1:33" s="4" customFormat="1" ht="27.75" customHeight="1" x14ac:dyDescent="0.25">
      <c r="A206" s="13" t="s">
        <v>1</v>
      </c>
      <c r="B206" s="13" t="s">
        <v>1</v>
      </c>
      <c r="C206" s="12">
        <v>1114117</v>
      </c>
      <c r="D206" s="11">
        <v>7</v>
      </c>
      <c r="E206" s="10" t="s">
        <v>0</v>
      </c>
      <c r="F206" s="9">
        <v>0</v>
      </c>
      <c r="G206" s="9">
        <v>0</v>
      </c>
      <c r="H206" s="9">
        <v>0</v>
      </c>
      <c r="I206" s="9">
        <v>0</v>
      </c>
      <c r="J206" s="9">
        <f>H206-I206</f>
        <v>0</v>
      </c>
      <c r="K206" s="8">
        <f>IF(G206&lt;&gt;0,I206/H206,0)</f>
        <v>0</v>
      </c>
      <c r="L206" s="8" t="e">
        <f>I206/H206</f>
        <v>#DIV/0!</v>
      </c>
      <c r="AA206" s="7"/>
      <c r="AB206" s="7"/>
      <c r="AC206" s="7"/>
      <c r="AD206" s="7"/>
      <c r="AE206" s="7"/>
      <c r="AF206" s="6"/>
      <c r="AG206" s="5"/>
    </row>
    <row r="207" spans="1:33" s="4" customFormat="1" ht="27.75" customHeight="1" x14ac:dyDescent="0.25">
      <c r="A207" s="13" t="s">
        <v>1</v>
      </c>
      <c r="B207" s="13" t="s">
        <v>1</v>
      </c>
      <c r="C207" s="12">
        <v>1114117</v>
      </c>
      <c r="D207" s="11">
        <v>9</v>
      </c>
      <c r="E207" s="10" t="s">
        <v>12</v>
      </c>
      <c r="F207" s="9">
        <v>0</v>
      </c>
      <c r="G207" s="9">
        <v>0</v>
      </c>
      <c r="H207" s="9">
        <v>0</v>
      </c>
      <c r="I207" s="9">
        <v>0</v>
      </c>
      <c r="J207" s="9">
        <f>H207-I207</f>
        <v>0</v>
      </c>
      <c r="K207" s="8">
        <f>IF(G207&lt;&gt;0,I207/H207,0)</f>
        <v>0</v>
      </c>
      <c r="L207" s="8" t="e">
        <f>I207/H207</f>
        <v>#DIV/0!</v>
      </c>
      <c r="AA207" s="7"/>
      <c r="AB207" s="7"/>
      <c r="AC207" s="7"/>
      <c r="AD207" s="7"/>
      <c r="AE207" s="7"/>
      <c r="AF207" s="6"/>
      <c r="AG207" s="5"/>
    </row>
    <row r="208" spans="1:33" s="2" customFormat="1" ht="27.75" customHeight="1" x14ac:dyDescent="0.25">
      <c r="A208" s="13" t="s">
        <v>5</v>
      </c>
      <c r="B208" s="13" t="s">
        <v>5</v>
      </c>
      <c r="C208" s="13" t="s">
        <v>5</v>
      </c>
      <c r="D208" s="18">
        <v>1114118</v>
      </c>
      <c r="E208" s="65" t="s">
        <v>134</v>
      </c>
      <c r="F208" s="16">
        <v>7740558.1220000004</v>
      </c>
      <c r="G208" s="16">
        <v>6365390</v>
      </c>
      <c r="H208" s="16">
        <f>SUMIF($B$209:$B$215,"article",H209:H215)</f>
        <v>7572654.9900000002</v>
      </c>
      <c r="I208" s="16">
        <f>SUMIF($B$209:$B$215,"article",I209:I215)</f>
        <v>8524381.6699999999</v>
      </c>
      <c r="J208" s="16">
        <f>SUMIF($B$209:$B$215,"article",J209:J215)</f>
        <v>-951726.6799999997</v>
      </c>
      <c r="K208" s="15">
        <f>IF(G208&lt;&gt;0,I208/H208,0)</f>
        <v>1.1256793926643685</v>
      </c>
      <c r="L208" s="8">
        <f>I208/H208</f>
        <v>1.1256793926643685</v>
      </c>
      <c r="AA208" s="14"/>
      <c r="AB208" s="14"/>
      <c r="AC208" s="14"/>
      <c r="AD208" s="14"/>
      <c r="AE208" s="14"/>
      <c r="AF208" s="6"/>
    </row>
    <row r="209" spans="1:33" s="4" customFormat="1" ht="27.75" customHeight="1" x14ac:dyDescent="0.25">
      <c r="A209" s="13" t="s">
        <v>1</v>
      </c>
      <c r="B209" s="13" t="s">
        <v>1</v>
      </c>
      <c r="C209" s="12">
        <v>1114118</v>
      </c>
      <c r="D209" s="11">
        <v>1</v>
      </c>
      <c r="E209" s="10" t="s">
        <v>3</v>
      </c>
      <c r="F209" s="9">
        <v>7255598.1600000001</v>
      </c>
      <c r="G209" s="9">
        <v>6365390</v>
      </c>
      <c r="H209" s="9">
        <v>7572654.9900000002</v>
      </c>
      <c r="I209" s="9">
        <v>8524381.6699999999</v>
      </c>
      <c r="J209" s="9">
        <f>H209-I209</f>
        <v>-951726.6799999997</v>
      </c>
      <c r="K209" s="8">
        <f>IF(G209&lt;&gt;0,I209/H209,0)</f>
        <v>1.1256793926643685</v>
      </c>
      <c r="L209" s="8">
        <f>I209/H209</f>
        <v>1.1256793926643685</v>
      </c>
      <c r="AA209" s="7"/>
      <c r="AB209" s="7"/>
      <c r="AC209" s="7"/>
      <c r="AD209" s="7"/>
      <c r="AE209" s="7"/>
      <c r="AF209" s="6"/>
      <c r="AG209" s="5"/>
    </row>
    <row r="210" spans="1:33" s="4" customFormat="1" ht="27.75" customHeight="1" x14ac:dyDescent="0.25">
      <c r="A210" s="13" t="s">
        <v>1</v>
      </c>
      <c r="B210" s="13" t="s">
        <v>1</v>
      </c>
      <c r="C210" s="12">
        <v>1114118</v>
      </c>
      <c r="D210" s="11">
        <v>2</v>
      </c>
      <c r="E210" s="10" t="s">
        <v>2</v>
      </c>
      <c r="F210" s="9">
        <v>484959.96200000006</v>
      </c>
      <c r="G210" s="9">
        <v>0</v>
      </c>
      <c r="H210" s="9">
        <v>0</v>
      </c>
      <c r="I210" s="9">
        <v>0</v>
      </c>
      <c r="J210" s="9">
        <f>H210-I210</f>
        <v>0</v>
      </c>
      <c r="K210" s="8">
        <f>IF(G210&lt;&gt;0,I210/H210,0)</f>
        <v>0</v>
      </c>
      <c r="L210" s="8" t="e">
        <f>I210/H210</f>
        <v>#DIV/0!</v>
      </c>
      <c r="AA210" s="7"/>
      <c r="AB210" s="7"/>
      <c r="AC210" s="7"/>
      <c r="AD210" s="7"/>
      <c r="AE210" s="7"/>
      <c r="AF210" s="6"/>
      <c r="AG210" s="5"/>
    </row>
    <row r="211" spans="1:33" s="4" customFormat="1" ht="27.75" customHeight="1" x14ac:dyDescent="0.25">
      <c r="A211" s="13" t="s">
        <v>1</v>
      </c>
      <c r="B211" s="13" t="s">
        <v>1</v>
      </c>
      <c r="C211" s="12">
        <v>1114118</v>
      </c>
      <c r="D211" s="11">
        <v>3</v>
      </c>
      <c r="E211" s="10" t="s">
        <v>15</v>
      </c>
      <c r="F211" s="9">
        <v>0</v>
      </c>
      <c r="G211" s="9">
        <v>0</v>
      </c>
      <c r="H211" s="9">
        <v>0</v>
      </c>
      <c r="I211" s="9">
        <v>0</v>
      </c>
      <c r="J211" s="9">
        <f>H211-I211</f>
        <v>0</v>
      </c>
      <c r="K211" s="8">
        <f>IF(G211&lt;&gt;0,I211/H211,0)</f>
        <v>0</v>
      </c>
      <c r="L211" s="8" t="e">
        <f>I211/H211</f>
        <v>#DIV/0!</v>
      </c>
      <c r="AA211" s="7"/>
      <c r="AB211" s="7"/>
      <c r="AC211" s="7"/>
      <c r="AD211" s="7"/>
      <c r="AE211" s="7"/>
      <c r="AF211" s="6"/>
      <c r="AG211" s="5"/>
    </row>
    <row r="212" spans="1:33" s="4" customFormat="1" ht="27.75" customHeight="1" x14ac:dyDescent="0.25">
      <c r="A212" s="13" t="s">
        <v>1</v>
      </c>
      <c r="B212" s="13" t="s">
        <v>1</v>
      </c>
      <c r="C212" s="12">
        <v>1114118</v>
      </c>
      <c r="D212" s="11">
        <v>4</v>
      </c>
      <c r="E212" s="10" t="s">
        <v>14</v>
      </c>
      <c r="F212" s="9">
        <v>0</v>
      </c>
      <c r="G212" s="9">
        <v>0</v>
      </c>
      <c r="H212" s="9">
        <v>0</v>
      </c>
      <c r="I212" s="9">
        <v>0</v>
      </c>
      <c r="J212" s="9">
        <f>H212-I212</f>
        <v>0</v>
      </c>
      <c r="K212" s="8">
        <f>IF(G212&lt;&gt;0,I212/H212,0)</f>
        <v>0</v>
      </c>
      <c r="L212" s="8" t="e">
        <f>I212/H212</f>
        <v>#DIV/0!</v>
      </c>
      <c r="AA212" s="7"/>
      <c r="AB212" s="7"/>
      <c r="AC212" s="7"/>
      <c r="AD212" s="7"/>
      <c r="AE212" s="7"/>
      <c r="AF212" s="6"/>
      <c r="AG212" s="5"/>
    </row>
    <row r="213" spans="1:33" s="4" customFormat="1" ht="27.75" customHeight="1" x14ac:dyDescent="0.25">
      <c r="A213" s="13" t="s">
        <v>1</v>
      </c>
      <c r="B213" s="13" t="s">
        <v>1</v>
      </c>
      <c r="C213" s="12">
        <v>1114118</v>
      </c>
      <c r="D213" s="11">
        <v>5</v>
      </c>
      <c r="E213" s="10" t="s">
        <v>13</v>
      </c>
      <c r="F213" s="9">
        <v>0</v>
      </c>
      <c r="G213" s="9">
        <v>0</v>
      </c>
      <c r="H213" s="9">
        <v>0</v>
      </c>
      <c r="I213" s="9">
        <v>0</v>
      </c>
      <c r="J213" s="9">
        <f>H213-I213</f>
        <v>0</v>
      </c>
      <c r="K213" s="8">
        <f>IF(G213&lt;&gt;0,I213/H213,0)</f>
        <v>0</v>
      </c>
      <c r="L213" s="8" t="e">
        <f>I213/H213</f>
        <v>#DIV/0!</v>
      </c>
      <c r="AA213" s="7"/>
      <c r="AB213" s="7"/>
      <c r="AC213" s="7"/>
      <c r="AD213" s="7"/>
      <c r="AE213" s="7"/>
      <c r="AF213" s="6"/>
      <c r="AG213" s="5"/>
    </row>
    <row r="214" spans="1:33" s="4" customFormat="1" ht="27.75" customHeight="1" x14ac:dyDescent="0.25">
      <c r="A214" s="13" t="s">
        <v>1</v>
      </c>
      <c r="B214" s="13" t="s">
        <v>1</v>
      </c>
      <c r="C214" s="12">
        <v>1114118</v>
      </c>
      <c r="D214" s="11">
        <v>7</v>
      </c>
      <c r="E214" s="10" t="s">
        <v>0</v>
      </c>
      <c r="F214" s="9">
        <v>0</v>
      </c>
      <c r="G214" s="9">
        <v>0</v>
      </c>
      <c r="H214" s="9">
        <v>0</v>
      </c>
      <c r="I214" s="9">
        <v>0</v>
      </c>
      <c r="J214" s="9">
        <f>H214-I214</f>
        <v>0</v>
      </c>
      <c r="K214" s="8">
        <f>IF(G214&lt;&gt;0,I214/H214,0)</f>
        <v>0</v>
      </c>
      <c r="L214" s="8" t="e">
        <f>I214/H214</f>
        <v>#DIV/0!</v>
      </c>
      <c r="AA214" s="7"/>
      <c r="AB214" s="7"/>
      <c r="AC214" s="7"/>
      <c r="AD214" s="7"/>
      <c r="AE214" s="7"/>
      <c r="AF214" s="6"/>
      <c r="AG214" s="5"/>
    </row>
    <row r="215" spans="1:33" s="4" customFormat="1" ht="27.75" customHeight="1" x14ac:dyDescent="0.25">
      <c r="A215" s="13" t="s">
        <v>1</v>
      </c>
      <c r="B215" s="13" t="s">
        <v>1</v>
      </c>
      <c r="C215" s="12">
        <v>1114118</v>
      </c>
      <c r="D215" s="11">
        <v>9</v>
      </c>
      <c r="E215" s="10" t="s">
        <v>12</v>
      </c>
      <c r="F215" s="9">
        <v>0</v>
      </c>
      <c r="G215" s="9">
        <v>0</v>
      </c>
      <c r="H215" s="9">
        <v>0</v>
      </c>
      <c r="I215" s="9">
        <v>0</v>
      </c>
      <c r="J215" s="9">
        <f>H215-I215</f>
        <v>0</v>
      </c>
      <c r="K215" s="8">
        <f>IF(G215&lt;&gt;0,I215/H215,0)</f>
        <v>0</v>
      </c>
      <c r="L215" s="8" t="e">
        <f>I215/H215</f>
        <v>#DIV/0!</v>
      </c>
      <c r="AA215" s="7"/>
      <c r="AB215" s="7"/>
      <c r="AC215" s="7"/>
      <c r="AD215" s="7"/>
      <c r="AE215" s="7"/>
      <c r="AF215" s="6"/>
      <c r="AG215" s="5"/>
    </row>
    <row r="216" spans="1:33" s="2" customFormat="1" ht="27.75" customHeight="1" x14ac:dyDescent="0.25">
      <c r="A216" s="13" t="s">
        <v>5</v>
      </c>
      <c r="B216" s="13" t="s">
        <v>5</v>
      </c>
      <c r="C216" s="13" t="s">
        <v>5</v>
      </c>
      <c r="D216" s="18">
        <v>1114119</v>
      </c>
      <c r="E216" s="17" t="s">
        <v>133</v>
      </c>
      <c r="F216" s="16">
        <v>60000001.001999997</v>
      </c>
      <c r="G216" s="16">
        <v>55148086.818999998</v>
      </c>
      <c r="H216" s="16">
        <f>SUMIF($B$217:$B$223,"article",H217:H223)</f>
        <v>69691612.5</v>
      </c>
      <c r="I216" s="16">
        <f>SUMIF($B$217:$B$223,"article",I217:I223)</f>
        <v>69562260.920000002</v>
      </c>
      <c r="J216" s="16">
        <f>SUMIF($B$217:$B$223,"article",J217:J223)</f>
        <v>129351.57999999449</v>
      </c>
      <c r="K216" s="15">
        <f>IF(G216&lt;&gt;0,I216/H216,0)</f>
        <v>0.99814394336190748</v>
      </c>
      <c r="L216" s="8">
        <f>I216/H216</f>
        <v>0.99814394336190748</v>
      </c>
      <c r="AA216" s="14"/>
      <c r="AB216" s="14"/>
      <c r="AC216" s="14"/>
      <c r="AD216" s="14"/>
      <c r="AE216" s="14"/>
      <c r="AF216" s="6"/>
    </row>
    <row r="217" spans="1:33" s="4" customFormat="1" ht="27.75" customHeight="1" x14ac:dyDescent="0.25">
      <c r="A217" s="13" t="s">
        <v>1</v>
      </c>
      <c r="B217" s="13" t="s">
        <v>1</v>
      </c>
      <c r="C217" s="12">
        <v>1114119</v>
      </c>
      <c r="D217" s="11">
        <v>1</v>
      </c>
      <c r="E217" s="10" t="s">
        <v>3</v>
      </c>
      <c r="F217" s="9">
        <v>46304432.869999997</v>
      </c>
      <c r="G217" s="9">
        <v>43270921.818999998</v>
      </c>
      <c r="H217" s="9">
        <v>58409150</v>
      </c>
      <c r="I217" s="9">
        <v>58280041.330000006</v>
      </c>
      <c r="J217" s="9">
        <f>H217-I217</f>
        <v>129108.66999999434</v>
      </c>
      <c r="K217" s="8">
        <f>IF(G217&lt;&gt;0,I217/H217,0)</f>
        <v>0.99778958142688268</v>
      </c>
      <c r="L217" s="8">
        <f>I217/H217</f>
        <v>0.99778958142688268</v>
      </c>
      <c r="AA217" s="7"/>
      <c r="AB217" s="7"/>
      <c r="AC217" s="7"/>
      <c r="AD217" s="7"/>
      <c r="AE217" s="7"/>
      <c r="AF217" s="6"/>
      <c r="AG217" s="5"/>
    </row>
    <row r="218" spans="1:33" s="4" customFormat="1" ht="27.75" customHeight="1" x14ac:dyDescent="0.25">
      <c r="A218" s="13" t="s">
        <v>1</v>
      </c>
      <c r="B218" s="13" t="s">
        <v>1</v>
      </c>
      <c r="C218" s="12">
        <v>1114119</v>
      </c>
      <c r="D218" s="11">
        <v>2</v>
      </c>
      <c r="E218" s="10" t="s">
        <v>2</v>
      </c>
      <c r="F218" s="9">
        <v>13695568.131999999</v>
      </c>
      <c r="G218" s="9">
        <v>11877165</v>
      </c>
      <c r="H218" s="9">
        <v>11282462.5</v>
      </c>
      <c r="I218" s="9">
        <v>11282219.59</v>
      </c>
      <c r="J218" s="9">
        <f>H218-I218</f>
        <v>242.91000000014901</v>
      </c>
      <c r="K218" s="8">
        <f>IF(G218&lt;&gt;0,I218/H218,0)</f>
        <v>0.99997847012564856</v>
      </c>
      <c r="L218" s="8">
        <f>I218/H218</f>
        <v>0.99997847012564856</v>
      </c>
      <c r="AA218" s="7"/>
      <c r="AB218" s="7"/>
      <c r="AC218" s="7"/>
      <c r="AD218" s="7"/>
      <c r="AE218" s="7"/>
      <c r="AF218" s="6"/>
      <c r="AG218" s="5"/>
    </row>
    <row r="219" spans="1:33" s="4" customFormat="1" ht="27.75" customHeight="1" x14ac:dyDescent="0.25">
      <c r="A219" s="13" t="s">
        <v>1</v>
      </c>
      <c r="B219" s="13" t="s">
        <v>1</v>
      </c>
      <c r="C219" s="12">
        <v>1114119</v>
      </c>
      <c r="D219" s="11">
        <v>3</v>
      </c>
      <c r="E219" s="10" t="s">
        <v>15</v>
      </c>
      <c r="F219" s="9">
        <v>0</v>
      </c>
      <c r="G219" s="9">
        <v>0</v>
      </c>
      <c r="H219" s="9">
        <v>0</v>
      </c>
      <c r="I219" s="9">
        <v>0</v>
      </c>
      <c r="J219" s="9">
        <f>H219-I219</f>
        <v>0</v>
      </c>
      <c r="K219" s="8">
        <f>IF(G219&lt;&gt;0,I219/H219,0)</f>
        <v>0</v>
      </c>
      <c r="L219" s="8" t="e">
        <f>I219/H219</f>
        <v>#DIV/0!</v>
      </c>
      <c r="AA219" s="7"/>
      <c r="AB219" s="7"/>
      <c r="AC219" s="7"/>
      <c r="AD219" s="7"/>
      <c r="AE219" s="7"/>
      <c r="AF219" s="6"/>
      <c r="AG219" s="5"/>
    </row>
    <row r="220" spans="1:33" s="4" customFormat="1" ht="27.75" customHeight="1" x14ac:dyDescent="0.25">
      <c r="A220" s="13" t="s">
        <v>1</v>
      </c>
      <c r="B220" s="13" t="s">
        <v>1</v>
      </c>
      <c r="C220" s="12">
        <v>1114119</v>
      </c>
      <c r="D220" s="11">
        <v>4</v>
      </c>
      <c r="E220" s="10" t="s">
        <v>14</v>
      </c>
      <c r="F220" s="9">
        <v>0</v>
      </c>
      <c r="G220" s="9">
        <v>0</v>
      </c>
      <c r="H220" s="9">
        <v>0</v>
      </c>
      <c r="I220" s="9">
        <v>0</v>
      </c>
      <c r="J220" s="9">
        <f>H220-I220</f>
        <v>0</v>
      </c>
      <c r="K220" s="8">
        <f>IF(G220&lt;&gt;0,I220/H220,0)</f>
        <v>0</v>
      </c>
      <c r="L220" s="8" t="e">
        <f>I220/H220</f>
        <v>#DIV/0!</v>
      </c>
      <c r="AA220" s="7"/>
      <c r="AB220" s="7"/>
      <c r="AC220" s="7"/>
      <c r="AD220" s="7"/>
      <c r="AE220" s="7"/>
      <c r="AF220" s="6"/>
      <c r="AG220" s="5"/>
    </row>
    <row r="221" spans="1:33" s="4" customFormat="1" ht="27.75" customHeight="1" x14ac:dyDescent="0.25">
      <c r="A221" s="13" t="s">
        <v>1</v>
      </c>
      <c r="B221" s="13" t="s">
        <v>1</v>
      </c>
      <c r="C221" s="12">
        <v>1114119</v>
      </c>
      <c r="D221" s="11">
        <v>5</v>
      </c>
      <c r="E221" s="10" t="s">
        <v>13</v>
      </c>
      <c r="F221" s="9">
        <v>0</v>
      </c>
      <c r="G221" s="9">
        <v>0</v>
      </c>
      <c r="H221" s="9">
        <v>0</v>
      </c>
      <c r="I221" s="9">
        <v>0</v>
      </c>
      <c r="J221" s="9">
        <f>H221-I221</f>
        <v>0</v>
      </c>
      <c r="K221" s="8">
        <f>IF(G221&lt;&gt;0,I221/H221,0)</f>
        <v>0</v>
      </c>
      <c r="L221" s="8" t="e">
        <f>I221/H221</f>
        <v>#DIV/0!</v>
      </c>
      <c r="AA221" s="7"/>
      <c r="AB221" s="7"/>
      <c r="AC221" s="7"/>
      <c r="AD221" s="7"/>
      <c r="AE221" s="7"/>
      <c r="AF221" s="6"/>
      <c r="AG221" s="5"/>
    </row>
    <row r="222" spans="1:33" s="4" customFormat="1" ht="27.75" customHeight="1" x14ac:dyDescent="0.25">
      <c r="A222" s="13" t="s">
        <v>1</v>
      </c>
      <c r="B222" s="13" t="s">
        <v>1</v>
      </c>
      <c r="C222" s="12">
        <v>1114119</v>
      </c>
      <c r="D222" s="11">
        <v>7</v>
      </c>
      <c r="E222" s="10" t="s">
        <v>0</v>
      </c>
      <c r="F222" s="9">
        <v>0</v>
      </c>
      <c r="G222" s="9">
        <v>0</v>
      </c>
      <c r="H222" s="9">
        <v>0</v>
      </c>
      <c r="I222" s="9">
        <v>0</v>
      </c>
      <c r="J222" s="9">
        <f>H222-I222</f>
        <v>0</v>
      </c>
      <c r="K222" s="8">
        <f>IF(G222&lt;&gt;0,I222/H222,0)</f>
        <v>0</v>
      </c>
      <c r="L222" s="8" t="e">
        <f>I222/H222</f>
        <v>#DIV/0!</v>
      </c>
      <c r="AA222" s="7"/>
      <c r="AB222" s="7"/>
      <c r="AC222" s="7"/>
      <c r="AD222" s="7"/>
      <c r="AE222" s="7"/>
      <c r="AF222" s="6"/>
      <c r="AG222" s="5"/>
    </row>
    <row r="223" spans="1:33" s="4" customFormat="1" ht="27.75" customHeight="1" x14ac:dyDescent="0.25">
      <c r="A223" s="13" t="s">
        <v>1</v>
      </c>
      <c r="B223" s="13" t="s">
        <v>1</v>
      </c>
      <c r="C223" s="12">
        <v>1114119</v>
      </c>
      <c r="D223" s="11">
        <v>9</v>
      </c>
      <c r="E223" s="10" t="s">
        <v>12</v>
      </c>
      <c r="F223" s="9">
        <v>0</v>
      </c>
      <c r="G223" s="9">
        <v>0</v>
      </c>
      <c r="H223" s="9">
        <v>0</v>
      </c>
      <c r="I223" s="9">
        <v>0</v>
      </c>
      <c r="J223" s="9">
        <f>H223-I223</f>
        <v>0</v>
      </c>
      <c r="K223" s="8">
        <f>IF(G223&lt;&gt;0,I223/H223,0)</f>
        <v>0</v>
      </c>
      <c r="L223" s="8" t="e">
        <f>I223/H223</f>
        <v>#DIV/0!</v>
      </c>
      <c r="AA223" s="7"/>
      <c r="AB223" s="7"/>
      <c r="AC223" s="7"/>
      <c r="AD223" s="7"/>
      <c r="AE223" s="7"/>
      <c r="AF223" s="6"/>
      <c r="AG223" s="5"/>
    </row>
    <row r="224" spans="1:33" s="2" customFormat="1" ht="27.75" customHeight="1" x14ac:dyDescent="0.25">
      <c r="A224" s="13" t="s">
        <v>5</v>
      </c>
      <c r="B224" s="13" t="s">
        <v>5</v>
      </c>
      <c r="C224" s="13" t="s">
        <v>5</v>
      </c>
      <c r="D224" s="18">
        <v>1114120</v>
      </c>
      <c r="E224" s="17" t="s">
        <v>132</v>
      </c>
      <c r="F224" s="16">
        <v>4994417.0360000003</v>
      </c>
      <c r="G224" s="16">
        <v>2619730</v>
      </c>
      <c r="H224" s="16">
        <f>SUMIF($B$225:$B$227,"article",H225:H227)</f>
        <v>2146030</v>
      </c>
      <c r="I224" s="16">
        <f>SUMIF($B$225:$B$227,"article",I225:I227)</f>
        <v>1988571.56</v>
      </c>
      <c r="J224" s="16">
        <f>SUMIF($B$225:$B$227,"article",J225:J227)</f>
        <v>157458.43999999994</v>
      </c>
      <c r="K224" s="15">
        <f>IF(G224&lt;&gt;0,I224/H224,0)</f>
        <v>0.92662803409085615</v>
      </c>
      <c r="L224" s="8">
        <f>I224/H224</f>
        <v>0.92662803409085615</v>
      </c>
      <c r="AB224" s="14"/>
      <c r="AC224" s="14"/>
      <c r="AD224" s="14"/>
      <c r="AE224" s="14"/>
      <c r="AF224" s="6"/>
    </row>
    <row r="225" spans="1:33" s="4" customFormat="1" ht="27.75" customHeight="1" x14ac:dyDescent="0.25">
      <c r="A225" s="13" t="s">
        <v>1</v>
      </c>
      <c r="B225" s="13" t="s">
        <v>1</v>
      </c>
      <c r="C225" s="12">
        <v>1114120</v>
      </c>
      <c r="D225" s="11">
        <v>1</v>
      </c>
      <c r="E225" s="10" t="s">
        <v>3</v>
      </c>
      <c r="F225" s="9">
        <v>119730</v>
      </c>
      <c r="G225" s="9">
        <v>119730</v>
      </c>
      <c r="H225" s="9">
        <v>119730</v>
      </c>
      <c r="I225" s="9">
        <v>0</v>
      </c>
      <c r="J225" s="9">
        <f>H225-I225</f>
        <v>119730</v>
      </c>
      <c r="K225" s="8">
        <f>IF(G225&lt;&gt;0,I225/H225,0)</f>
        <v>0</v>
      </c>
      <c r="L225" s="8">
        <f>I225/H225</f>
        <v>0</v>
      </c>
      <c r="AB225" s="7"/>
      <c r="AC225" s="7"/>
      <c r="AD225" s="7"/>
      <c r="AE225" s="7"/>
      <c r="AF225" s="6"/>
      <c r="AG225" s="5"/>
    </row>
    <row r="226" spans="1:33" s="4" customFormat="1" ht="27.75" customHeight="1" x14ac:dyDescent="0.25">
      <c r="A226" s="13" t="s">
        <v>1</v>
      </c>
      <c r="B226" s="13" t="s">
        <v>1</v>
      </c>
      <c r="C226" s="12">
        <v>1114120</v>
      </c>
      <c r="D226" s="11">
        <v>2</v>
      </c>
      <c r="E226" s="10" t="s">
        <v>2</v>
      </c>
      <c r="F226" s="9">
        <v>4874687.0360000003</v>
      </c>
      <c r="G226" s="9">
        <v>2500000</v>
      </c>
      <c r="H226" s="9">
        <v>2026300</v>
      </c>
      <c r="I226" s="9">
        <v>1988571.56</v>
      </c>
      <c r="J226" s="9">
        <f>H226-I226</f>
        <v>37728.439999999944</v>
      </c>
      <c r="K226" s="8">
        <f>IF(G226&lt;&gt;0,I226/H226,0)</f>
        <v>0.98138062478408927</v>
      </c>
      <c r="L226" s="8">
        <f>I226/H226</f>
        <v>0.98138062478408927</v>
      </c>
      <c r="AB226" s="7"/>
      <c r="AC226" s="7"/>
      <c r="AD226" s="7"/>
      <c r="AE226" s="7"/>
      <c r="AF226" s="6"/>
      <c r="AG226" s="5"/>
    </row>
    <row r="227" spans="1:33" s="4" customFormat="1" ht="27.75" customHeight="1" x14ac:dyDescent="0.25">
      <c r="A227" s="13" t="s">
        <v>1</v>
      </c>
      <c r="B227" s="13" t="s">
        <v>1</v>
      </c>
      <c r="C227" s="12">
        <v>1114120</v>
      </c>
      <c r="D227" s="11">
        <v>7</v>
      </c>
      <c r="E227" s="10" t="s">
        <v>0</v>
      </c>
      <c r="F227" s="9">
        <v>0</v>
      </c>
      <c r="G227" s="9">
        <v>0</v>
      </c>
      <c r="H227" s="9">
        <v>0</v>
      </c>
      <c r="I227" s="9">
        <v>0</v>
      </c>
      <c r="J227" s="9">
        <f>H227-I227</f>
        <v>0</v>
      </c>
      <c r="K227" s="8">
        <f>IF(G227&lt;&gt;0,I227/H227,0)</f>
        <v>0</v>
      </c>
      <c r="L227" s="8" t="e">
        <f>I227/H227</f>
        <v>#DIV/0!</v>
      </c>
      <c r="AB227" s="7"/>
      <c r="AC227" s="7"/>
      <c r="AD227" s="7"/>
      <c r="AE227" s="7"/>
      <c r="AF227" s="6"/>
      <c r="AG227" s="5"/>
    </row>
    <row r="228" spans="1:33" s="2" customFormat="1" ht="27.75" customHeight="1" x14ac:dyDescent="0.25">
      <c r="A228" s="19" t="s">
        <v>5</v>
      </c>
      <c r="B228" s="19" t="s">
        <v>5</v>
      </c>
      <c r="C228" s="19" t="s">
        <v>5</v>
      </c>
      <c r="D228" s="18">
        <v>1114121</v>
      </c>
      <c r="E228" s="17" t="s">
        <v>131</v>
      </c>
      <c r="F228" s="16">
        <v>210015128.676</v>
      </c>
      <c r="G228" s="16">
        <v>496150182.18000007</v>
      </c>
      <c r="H228" s="16">
        <f>SUMIF($B$229:$B$231,"article",H229:H231)</f>
        <v>510411180.39999998</v>
      </c>
      <c r="I228" s="16">
        <f>SUMIF($B$229:$B$231,"article",I229:I231)</f>
        <v>499968527.24000001</v>
      </c>
      <c r="J228" s="16">
        <f>SUMIF($B$229:$B$231,"article",J229:J231)</f>
        <v>10442653.159999996</v>
      </c>
      <c r="K228" s="15">
        <f>IF(G228&lt;&gt;0,I228/H228,0)</f>
        <v>0.97954070451235753</v>
      </c>
      <c r="L228" s="8">
        <f>I228/H228</f>
        <v>0.97954070451235753</v>
      </c>
      <c r="AB228" s="14"/>
      <c r="AC228" s="14"/>
      <c r="AD228" s="14"/>
      <c r="AE228" s="14"/>
      <c r="AF228" s="6"/>
    </row>
    <row r="229" spans="1:33" s="4" customFormat="1" ht="27.75" customHeight="1" x14ac:dyDescent="0.25">
      <c r="A229" s="13" t="s">
        <v>1</v>
      </c>
      <c r="B229" s="13" t="s">
        <v>1</v>
      </c>
      <c r="C229" s="12">
        <v>1114121</v>
      </c>
      <c r="D229" s="11">
        <v>1</v>
      </c>
      <c r="E229" s="10" t="s">
        <v>3</v>
      </c>
      <c r="F229" s="9">
        <v>136464798.64000002</v>
      </c>
      <c r="G229" s="9">
        <v>418259348.18000007</v>
      </c>
      <c r="H229" s="9">
        <v>443139607</v>
      </c>
      <c r="I229" s="9">
        <v>441676889.92000002</v>
      </c>
      <c r="J229" s="9">
        <f>H229-I229</f>
        <v>1462717.0799999833</v>
      </c>
      <c r="K229" s="8">
        <f>IF(G229&lt;&gt;0,I229/H229,0)</f>
        <v>0.99669919579091026</v>
      </c>
      <c r="L229" s="8">
        <f>I229/H229</f>
        <v>0.99669919579091026</v>
      </c>
      <c r="AB229" s="7"/>
      <c r="AC229" s="7"/>
      <c r="AD229" s="7"/>
      <c r="AE229" s="7"/>
      <c r="AF229" s="6"/>
      <c r="AG229" s="5"/>
    </row>
    <row r="230" spans="1:33" s="4" customFormat="1" ht="27.75" customHeight="1" x14ac:dyDescent="0.25">
      <c r="A230" s="13" t="s">
        <v>1</v>
      </c>
      <c r="B230" s="13" t="s">
        <v>1</v>
      </c>
      <c r="C230" s="12">
        <v>1114121</v>
      </c>
      <c r="D230" s="11">
        <v>2</v>
      </c>
      <c r="E230" s="10" t="s">
        <v>2</v>
      </c>
      <c r="F230" s="9">
        <v>73550330.035999998</v>
      </c>
      <c r="G230" s="9">
        <v>77890834</v>
      </c>
      <c r="H230" s="9">
        <v>67271573.400000006</v>
      </c>
      <c r="I230" s="9">
        <v>58291637.319999993</v>
      </c>
      <c r="J230" s="9">
        <f>H230-I230</f>
        <v>8979936.0800000131</v>
      </c>
      <c r="K230" s="8">
        <f>IF(G230&lt;&gt;0,I230/H230,0)</f>
        <v>0.86651217407083847</v>
      </c>
      <c r="L230" s="8">
        <f>I230/H230</f>
        <v>0.86651217407083847</v>
      </c>
      <c r="AB230" s="7"/>
      <c r="AC230" s="7"/>
      <c r="AD230" s="7"/>
      <c r="AE230" s="7"/>
      <c r="AF230" s="6"/>
      <c r="AG230" s="5"/>
    </row>
    <row r="231" spans="1:33" s="4" customFormat="1" ht="27.75" customHeight="1" x14ac:dyDescent="0.25">
      <c r="A231" s="13" t="s">
        <v>1</v>
      </c>
      <c r="B231" s="13" t="s">
        <v>1</v>
      </c>
      <c r="C231" s="12">
        <v>1114121</v>
      </c>
      <c r="D231" s="11">
        <v>7</v>
      </c>
      <c r="E231" s="10" t="s">
        <v>0</v>
      </c>
      <c r="F231" s="9">
        <v>0</v>
      </c>
      <c r="G231" s="9">
        <v>0</v>
      </c>
      <c r="H231" s="9">
        <v>0</v>
      </c>
      <c r="I231" s="9">
        <v>0</v>
      </c>
      <c r="J231" s="9">
        <f>H231-I231</f>
        <v>0</v>
      </c>
      <c r="K231" s="8">
        <f>IF(G231&lt;&gt;0,I231/H231,0)</f>
        <v>0</v>
      </c>
      <c r="L231" s="8" t="e">
        <f>I231/H231</f>
        <v>#DIV/0!</v>
      </c>
      <c r="AB231" s="7"/>
      <c r="AC231" s="7"/>
      <c r="AD231" s="7"/>
      <c r="AE231" s="7"/>
      <c r="AF231" s="6"/>
      <c r="AG231" s="5"/>
    </row>
    <row r="232" spans="1:33" s="2" customFormat="1" ht="27.75" customHeight="1" x14ac:dyDescent="0.25">
      <c r="A232" s="19" t="s">
        <v>5</v>
      </c>
      <c r="B232" s="19" t="s">
        <v>5</v>
      </c>
      <c r="C232" s="19" t="s">
        <v>5</v>
      </c>
      <c r="D232" s="18">
        <v>1114122</v>
      </c>
      <c r="E232" s="17" t="s">
        <v>130</v>
      </c>
      <c r="F232" s="16">
        <v>64000000.039999999</v>
      </c>
      <c r="G232" s="16">
        <v>72534715.179999992</v>
      </c>
      <c r="H232" s="16">
        <f>SUMIF($B$237:$B$239,"article",H233:H235)</f>
        <v>97075378.049999997</v>
      </c>
      <c r="I232" s="16">
        <f>SUMIF($B$237:$B$239,"article",I233:I235)</f>
        <v>106952340.20999999</v>
      </c>
      <c r="J232" s="16">
        <f>SUMIF($B$237:$B$239,"article",J233:J235)</f>
        <v>-9876962.1599999964</v>
      </c>
      <c r="K232" s="15">
        <f>IF(G232&lt;&gt;0,I232/H232,0)</f>
        <v>1.1017452865845418</v>
      </c>
      <c r="L232" s="8">
        <f>I232/H232</f>
        <v>1.1017452865845418</v>
      </c>
      <c r="AB232" s="14"/>
      <c r="AC232" s="14"/>
      <c r="AD232" s="14"/>
      <c r="AE232" s="14"/>
      <c r="AF232" s="6"/>
    </row>
    <row r="233" spans="1:33" s="4" customFormat="1" ht="27.75" customHeight="1" x14ac:dyDescent="0.25">
      <c r="A233" s="13" t="s">
        <v>1</v>
      </c>
      <c r="B233" s="13" t="s">
        <v>1</v>
      </c>
      <c r="C233" s="12">
        <v>1114122</v>
      </c>
      <c r="D233" s="11">
        <v>1</v>
      </c>
      <c r="E233" s="10" t="s">
        <v>3</v>
      </c>
      <c r="F233" s="9">
        <v>52722683.039999999</v>
      </c>
      <c r="G233" s="9">
        <v>61571062.049999997</v>
      </c>
      <c r="H233" s="9">
        <v>84663263.049999997</v>
      </c>
      <c r="I233" s="9">
        <v>95128553.209999993</v>
      </c>
      <c r="J233" s="9">
        <f>H233-I233</f>
        <v>-10465290.159999996</v>
      </c>
      <c r="K233" s="8">
        <f>IF(G233&lt;&gt;0,I233/H233,0)</f>
        <v>1.1236107584681618</v>
      </c>
      <c r="L233" s="8">
        <f>I233/H233</f>
        <v>1.1236107584681618</v>
      </c>
      <c r="AB233" s="7"/>
      <c r="AC233" s="7"/>
      <c r="AD233" s="7"/>
      <c r="AE233" s="7"/>
      <c r="AF233" s="6"/>
      <c r="AG233" s="5"/>
    </row>
    <row r="234" spans="1:33" s="4" customFormat="1" ht="27.75" customHeight="1" x14ac:dyDescent="0.25">
      <c r="A234" s="13" t="s">
        <v>1</v>
      </c>
      <c r="B234" s="13" t="s">
        <v>1</v>
      </c>
      <c r="C234" s="12">
        <v>1114122</v>
      </c>
      <c r="D234" s="11">
        <v>2</v>
      </c>
      <c r="E234" s="10" t="s">
        <v>2</v>
      </c>
      <c r="F234" s="9">
        <v>11277317</v>
      </c>
      <c r="G234" s="9">
        <v>10963653.129999999</v>
      </c>
      <c r="H234" s="9">
        <v>12412115</v>
      </c>
      <c r="I234" s="9">
        <v>11823787</v>
      </c>
      <c r="J234" s="9">
        <f>H234-I234</f>
        <v>588328</v>
      </c>
      <c r="K234" s="8">
        <f>IF(G234&lt;&gt;0,I234/H234,0)</f>
        <v>0.95260050362085757</v>
      </c>
      <c r="L234" s="8">
        <f>I234/H234</f>
        <v>0.95260050362085757</v>
      </c>
      <c r="AB234" s="7"/>
      <c r="AC234" s="7"/>
      <c r="AD234" s="7"/>
      <c r="AE234" s="7"/>
      <c r="AF234" s="6"/>
      <c r="AG234" s="5"/>
    </row>
    <row r="235" spans="1:33" s="4" customFormat="1" ht="27.75" customHeight="1" x14ac:dyDescent="0.25">
      <c r="A235" s="13" t="s">
        <v>1</v>
      </c>
      <c r="B235" s="13" t="s">
        <v>1</v>
      </c>
      <c r="C235" s="12">
        <v>1114122</v>
      </c>
      <c r="D235" s="11">
        <v>7</v>
      </c>
      <c r="E235" s="10" t="s">
        <v>0</v>
      </c>
      <c r="F235" s="9">
        <v>0</v>
      </c>
      <c r="G235" s="9">
        <v>0</v>
      </c>
      <c r="H235" s="9">
        <v>0</v>
      </c>
      <c r="I235" s="9">
        <v>0</v>
      </c>
      <c r="J235" s="9">
        <f>H235-I235</f>
        <v>0</v>
      </c>
      <c r="K235" s="8">
        <f>IF(G235&lt;&gt;0,I235/H235,0)</f>
        <v>0</v>
      </c>
      <c r="L235" s="8" t="e">
        <f>I235/H235</f>
        <v>#DIV/0!</v>
      </c>
      <c r="AB235" s="7"/>
      <c r="AC235" s="7"/>
      <c r="AD235" s="7"/>
      <c r="AE235" s="7"/>
      <c r="AF235" s="6"/>
      <c r="AG235" s="5"/>
    </row>
    <row r="236" spans="1:33" s="2" customFormat="1" ht="27.75" customHeight="1" x14ac:dyDescent="0.25">
      <c r="A236" s="19" t="s">
        <v>5</v>
      </c>
      <c r="B236" s="19" t="s">
        <v>5</v>
      </c>
      <c r="C236" s="19" t="s">
        <v>5</v>
      </c>
      <c r="D236" s="18">
        <v>1114123</v>
      </c>
      <c r="E236" s="17" t="s">
        <v>129</v>
      </c>
      <c r="F236" s="16">
        <v>0</v>
      </c>
      <c r="G236" s="16">
        <v>25000000</v>
      </c>
      <c r="H236" s="16">
        <f>SUMIF($B$237:$B$239,"article",H237:H239)</f>
        <v>44849999.989999995</v>
      </c>
      <c r="I236" s="16">
        <f>SUMIF($B$237:$B$239,"article",I237:I239)</f>
        <v>35162635.180000007</v>
      </c>
      <c r="J236" s="16">
        <f>SUMIF($B$237:$B$239,"article",J237:J239)</f>
        <v>9687364.8099999912</v>
      </c>
      <c r="K236" s="15">
        <f>IF(G236&lt;&gt;0,I236/H236,0)</f>
        <v>0.78400524387603265</v>
      </c>
      <c r="L236" s="8">
        <f>I236/H236</f>
        <v>0.78400524387603265</v>
      </c>
      <c r="AB236" s="14"/>
      <c r="AC236" s="14"/>
      <c r="AD236" s="14"/>
      <c r="AE236" s="14"/>
      <c r="AF236" s="6"/>
    </row>
    <row r="237" spans="1:33" s="4" customFormat="1" ht="27.75" customHeight="1" x14ac:dyDescent="0.25">
      <c r="A237" s="13" t="s">
        <v>1</v>
      </c>
      <c r="B237" s="13" t="s">
        <v>1</v>
      </c>
      <c r="C237" s="12">
        <v>1114123</v>
      </c>
      <c r="D237" s="11">
        <v>1</v>
      </c>
      <c r="E237" s="10" t="s">
        <v>3</v>
      </c>
      <c r="F237" s="9">
        <v>0</v>
      </c>
      <c r="G237" s="9">
        <v>20000000</v>
      </c>
      <c r="H237" s="9">
        <v>31850003.989999998</v>
      </c>
      <c r="I237" s="9">
        <v>29947706.360000007</v>
      </c>
      <c r="J237" s="9">
        <f>H237-I237</f>
        <v>1902297.6299999915</v>
      </c>
      <c r="K237" s="8">
        <f>IF(G237&lt;&gt;0,I237/H237,0)</f>
        <v>0.94027323730956958</v>
      </c>
      <c r="L237" s="8">
        <f>I237/H237</f>
        <v>0.94027323730956958</v>
      </c>
      <c r="AB237" s="7"/>
      <c r="AC237" s="7"/>
      <c r="AD237" s="7"/>
      <c r="AE237" s="7"/>
      <c r="AF237" s="6"/>
      <c r="AG237" s="5"/>
    </row>
    <row r="238" spans="1:33" s="4" customFormat="1" ht="27.75" customHeight="1" x14ac:dyDescent="0.25">
      <c r="A238" s="13" t="s">
        <v>1</v>
      </c>
      <c r="B238" s="13" t="s">
        <v>1</v>
      </c>
      <c r="C238" s="12">
        <v>1114123</v>
      </c>
      <c r="D238" s="11">
        <v>2</v>
      </c>
      <c r="E238" s="10" t="s">
        <v>2</v>
      </c>
      <c r="F238" s="9">
        <v>0</v>
      </c>
      <c r="G238" s="9">
        <v>5000000</v>
      </c>
      <c r="H238" s="9">
        <v>12999996</v>
      </c>
      <c r="I238" s="9">
        <v>5214928.8199999994</v>
      </c>
      <c r="J238" s="9">
        <f>H238-I238</f>
        <v>7785067.1800000006</v>
      </c>
      <c r="K238" s="8">
        <f>IF(G238&lt;&gt;0,I238/H238,0)</f>
        <v>0.40114849419953663</v>
      </c>
      <c r="L238" s="8">
        <f>I238/H238</f>
        <v>0.40114849419953663</v>
      </c>
      <c r="AB238" s="7"/>
      <c r="AC238" s="7"/>
      <c r="AD238" s="7"/>
      <c r="AE238" s="7"/>
      <c r="AF238" s="6"/>
      <c r="AG238" s="5"/>
    </row>
    <row r="239" spans="1:33" s="4" customFormat="1" ht="27.75" customHeight="1" x14ac:dyDescent="0.25">
      <c r="A239" s="13" t="s">
        <v>1</v>
      </c>
      <c r="B239" s="13" t="s">
        <v>1</v>
      </c>
      <c r="C239" s="12">
        <v>1114123</v>
      </c>
      <c r="D239" s="11">
        <v>7</v>
      </c>
      <c r="E239" s="10" t="s">
        <v>0</v>
      </c>
      <c r="F239" s="9">
        <v>0</v>
      </c>
      <c r="G239" s="9">
        <v>0</v>
      </c>
      <c r="H239" s="9">
        <v>0</v>
      </c>
      <c r="I239" s="9">
        <v>0</v>
      </c>
      <c r="J239" s="9">
        <f>H239-I239</f>
        <v>0</v>
      </c>
      <c r="K239" s="8">
        <f>IF(G239&lt;&gt;0,I239/H239,0)</f>
        <v>0</v>
      </c>
      <c r="L239" s="8" t="e">
        <f>I239/H239</f>
        <v>#DIV/0!</v>
      </c>
      <c r="AB239" s="7"/>
      <c r="AC239" s="7"/>
      <c r="AD239" s="7"/>
      <c r="AE239" s="7"/>
      <c r="AF239" s="6"/>
      <c r="AG239" s="5"/>
    </row>
    <row r="240" spans="1:33" s="2" customFormat="1" ht="27.75" customHeight="1" x14ac:dyDescent="0.25">
      <c r="A240" s="19" t="s">
        <v>9</v>
      </c>
      <c r="B240" s="19" t="s">
        <v>9</v>
      </c>
      <c r="C240" s="19" t="s">
        <v>9</v>
      </c>
      <c r="D240" s="30">
        <v>1115</v>
      </c>
      <c r="E240" s="29" t="s">
        <v>128</v>
      </c>
      <c r="F240" s="28">
        <v>561710435.78543365</v>
      </c>
      <c r="G240" s="28">
        <v>617416002.45603824</v>
      </c>
      <c r="H240" s="28">
        <f>SUMIF($B$241:$B$269,"chap",H241:H269)</f>
        <v>829465837.17000008</v>
      </c>
      <c r="I240" s="28">
        <f>SUMIF($B$241:$B$269,"chap",I241:I269)</f>
        <v>820307170.48000002</v>
      </c>
      <c r="J240" s="28">
        <f>SUMIF($B$241:$B$269,"chap",J241:J269)</f>
        <v>9158666.6900000051</v>
      </c>
      <c r="K240" s="27">
        <f>IF(G240&lt;&gt;0,I240/H240,0)</f>
        <v>0.98895835575188018</v>
      </c>
      <c r="L240" s="8">
        <f>I240/H240</f>
        <v>0.98895835575188018</v>
      </c>
      <c r="AB240" s="26"/>
      <c r="AC240" s="26"/>
      <c r="AD240" s="26"/>
      <c r="AE240" s="26"/>
      <c r="AF240" s="6"/>
    </row>
    <row r="241" spans="1:33" s="20" customFormat="1" ht="27.75" customHeight="1" x14ac:dyDescent="0.25">
      <c r="A241" s="25" t="s">
        <v>7</v>
      </c>
      <c r="B241" s="25" t="s">
        <v>7</v>
      </c>
      <c r="C241" s="25" t="s">
        <v>7</v>
      </c>
      <c r="D241" s="24">
        <v>11151</v>
      </c>
      <c r="E241" s="23" t="s">
        <v>6</v>
      </c>
      <c r="F241" s="22">
        <v>561710435.78543365</v>
      </c>
      <c r="G241" s="22">
        <v>617416002.45603824</v>
      </c>
      <c r="H241" s="22">
        <f>SUMIF($B$242:$B$269,"section",H242:H269)</f>
        <v>829465837.17000008</v>
      </c>
      <c r="I241" s="22">
        <f>SUMIF($B$242:$B$269,"section",I242:I269)</f>
        <v>820307170.48000002</v>
      </c>
      <c r="J241" s="22">
        <f>SUMIF($B$242:$B$269,"section",J242:J269)</f>
        <v>9158666.6900000051</v>
      </c>
      <c r="K241" s="21">
        <f>IF(G241&lt;&gt;0,I241/H241,0)</f>
        <v>0.98895835575188018</v>
      </c>
      <c r="L241" s="8">
        <f>I241/H241</f>
        <v>0.98895835575188018</v>
      </c>
      <c r="AF241" s="6"/>
    </row>
    <row r="242" spans="1:33" s="2" customFormat="1" ht="27.75" customHeight="1" x14ac:dyDescent="0.25">
      <c r="A242" s="19" t="s">
        <v>5</v>
      </c>
      <c r="B242" s="19" t="s">
        <v>5</v>
      </c>
      <c r="C242" s="19" t="s">
        <v>5</v>
      </c>
      <c r="D242" s="18">
        <v>1115111</v>
      </c>
      <c r="E242" s="17" t="s">
        <v>56</v>
      </c>
      <c r="F242" s="16">
        <v>55285665.570504658</v>
      </c>
      <c r="G242" s="16">
        <v>114439265.06953815</v>
      </c>
      <c r="H242" s="16">
        <f>SUMIF($B$243:$B$249,"article",H243:H249)</f>
        <v>89143270.079999998</v>
      </c>
      <c r="I242" s="16">
        <f>SUMIF($B$243:$B$249,"article",I243:I249)</f>
        <v>84641113.569999993</v>
      </c>
      <c r="J242" s="16">
        <f>SUMIF($B$243:$B$249,"article",J243:J249)</f>
        <v>4502156.5100000044</v>
      </c>
      <c r="K242" s="15">
        <f>IF(G242&lt;&gt;0,I242/H242,0)</f>
        <v>0.94949527310407589</v>
      </c>
      <c r="L242" s="8">
        <f>I242/H242</f>
        <v>0.94949527310407589</v>
      </c>
      <c r="AB242" s="14"/>
      <c r="AC242" s="14"/>
      <c r="AD242" s="14"/>
      <c r="AE242" s="14"/>
      <c r="AF242" s="6"/>
    </row>
    <row r="243" spans="1:33" s="4" customFormat="1" ht="27.75" customHeight="1" x14ac:dyDescent="0.25">
      <c r="A243" s="13" t="s">
        <v>1</v>
      </c>
      <c r="B243" s="13" t="s">
        <v>1</v>
      </c>
      <c r="C243" s="12">
        <v>1115111</v>
      </c>
      <c r="D243" s="11">
        <v>1</v>
      </c>
      <c r="E243" s="10" t="s">
        <v>3</v>
      </c>
      <c r="F243" s="9">
        <v>28628149.996504657</v>
      </c>
      <c r="G243" s="9">
        <v>94317225.677788138</v>
      </c>
      <c r="H243" s="9">
        <v>54887794.659999996</v>
      </c>
      <c r="I243" s="9">
        <v>51073859.989999995</v>
      </c>
      <c r="J243" s="9">
        <f>H243-I243</f>
        <v>3813934.6700000018</v>
      </c>
      <c r="K243" s="8">
        <f>IF(G243&lt;&gt;0,I243/H243,0)</f>
        <v>0.93051397503533795</v>
      </c>
      <c r="L243" s="8">
        <f>I243/H243</f>
        <v>0.93051397503533795</v>
      </c>
      <c r="AB243" s="7"/>
      <c r="AC243" s="7"/>
      <c r="AD243" s="7"/>
      <c r="AE243" s="7"/>
      <c r="AF243" s="6"/>
      <c r="AG243" s="5"/>
    </row>
    <row r="244" spans="1:33" s="4" customFormat="1" ht="27.75" customHeight="1" x14ac:dyDescent="0.25">
      <c r="A244" s="13" t="s">
        <v>1</v>
      </c>
      <c r="B244" s="13" t="s">
        <v>1</v>
      </c>
      <c r="C244" s="12">
        <v>1115111</v>
      </c>
      <c r="D244" s="11">
        <v>2</v>
      </c>
      <c r="E244" s="10" t="s">
        <v>2</v>
      </c>
      <c r="F244" s="9">
        <v>9696072.256000001</v>
      </c>
      <c r="G244" s="9">
        <v>6063976.5167500004</v>
      </c>
      <c r="H244" s="9">
        <v>6909658.5300000003</v>
      </c>
      <c r="I244" s="9">
        <v>7383481.7199999988</v>
      </c>
      <c r="J244" s="9">
        <f>H244-I244</f>
        <v>-473823.18999999855</v>
      </c>
      <c r="K244" s="8">
        <f>IF(G244&lt;&gt;0,I244/H244,0)</f>
        <v>1.0685740384915952</v>
      </c>
      <c r="L244" s="8">
        <f>I244/H244</f>
        <v>1.0685740384915952</v>
      </c>
      <c r="AB244" s="7"/>
      <c r="AC244" s="7"/>
      <c r="AD244" s="7"/>
      <c r="AE244" s="7"/>
      <c r="AF244" s="6"/>
      <c r="AG244" s="5"/>
    </row>
    <row r="245" spans="1:33" s="4" customFormat="1" ht="27.75" customHeight="1" x14ac:dyDescent="0.25">
      <c r="A245" s="13" t="s">
        <v>1</v>
      </c>
      <c r="B245" s="13" t="s">
        <v>1</v>
      </c>
      <c r="C245" s="12">
        <v>1115111</v>
      </c>
      <c r="D245" s="11">
        <v>3</v>
      </c>
      <c r="E245" s="10" t="s">
        <v>15</v>
      </c>
      <c r="F245" s="9">
        <v>12161298.998</v>
      </c>
      <c r="G245" s="9">
        <v>12010496.65</v>
      </c>
      <c r="H245" s="9">
        <v>26525754.66</v>
      </c>
      <c r="I245" s="9">
        <v>25813709.859999999</v>
      </c>
      <c r="J245" s="9">
        <f>H245-I245</f>
        <v>712044.80000000075</v>
      </c>
      <c r="K245" s="8">
        <f>IF(G245&lt;&gt;0,I245/H245,0)</f>
        <v>0.97315647343018885</v>
      </c>
      <c r="L245" s="8">
        <f>I245/H245</f>
        <v>0.97315647343018885</v>
      </c>
      <c r="AB245" s="7"/>
      <c r="AC245" s="7"/>
      <c r="AD245" s="7"/>
      <c r="AE245" s="7"/>
      <c r="AF245" s="6"/>
      <c r="AG245" s="5"/>
    </row>
    <row r="246" spans="1:33" s="4" customFormat="1" ht="27.75" customHeight="1" x14ac:dyDescent="0.25">
      <c r="A246" s="13" t="s">
        <v>1</v>
      </c>
      <c r="B246" s="13" t="s">
        <v>1</v>
      </c>
      <c r="C246" s="12">
        <v>1115111</v>
      </c>
      <c r="D246" s="11">
        <v>4</v>
      </c>
      <c r="E246" s="10" t="s">
        <v>14</v>
      </c>
      <c r="F246" s="9">
        <v>3800180.0000000005</v>
      </c>
      <c r="G246" s="9">
        <v>1297593</v>
      </c>
      <c r="H246" s="9">
        <v>820062</v>
      </c>
      <c r="I246" s="9">
        <v>370062</v>
      </c>
      <c r="J246" s="9">
        <f>H246-I246</f>
        <v>450000</v>
      </c>
      <c r="K246" s="8">
        <f>IF(G246&lt;&gt;0,I246/H246,0)</f>
        <v>0.45126100221690557</v>
      </c>
      <c r="L246" s="8">
        <f>I246/H246</f>
        <v>0.45126100221690557</v>
      </c>
      <c r="AB246" s="7"/>
      <c r="AC246" s="7"/>
      <c r="AD246" s="7"/>
      <c r="AE246" s="7"/>
      <c r="AF246" s="6"/>
      <c r="AG246" s="5"/>
    </row>
    <row r="247" spans="1:33" s="4" customFormat="1" ht="27.75" customHeight="1" x14ac:dyDescent="0.25">
      <c r="A247" s="13" t="s">
        <v>1</v>
      </c>
      <c r="B247" s="13" t="s">
        <v>1</v>
      </c>
      <c r="C247" s="12">
        <v>1115111</v>
      </c>
      <c r="D247" s="11">
        <v>5</v>
      </c>
      <c r="E247" s="10" t="s">
        <v>13</v>
      </c>
      <c r="F247" s="9">
        <v>0</v>
      </c>
      <c r="G247" s="9">
        <v>0</v>
      </c>
      <c r="H247" s="9">
        <v>0</v>
      </c>
      <c r="I247" s="9">
        <v>0</v>
      </c>
      <c r="J247" s="9">
        <f>H247-I247</f>
        <v>0</v>
      </c>
      <c r="K247" s="8">
        <f>IF(G247&lt;&gt;0,I247/H247,0)</f>
        <v>0</v>
      </c>
      <c r="L247" s="8" t="e">
        <f>I247/H247</f>
        <v>#DIV/0!</v>
      </c>
      <c r="AB247" s="7"/>
      <c r="AC247" s="7"/>
      <c r="AD247" s="7"/>
      <c r="AE247" s="7"/>
      <c r="AF247" s="6"/>
      <c r="AG247" s="5"/>
    </row>
    <row r="248" spans="1:33" s="4" customFormat="1" ht="27.75" customHeight="1" x14ac:dyDescent="0.25">
      <c r="A248" s="13" t="s">
        <v>1</v>
      </c>
      <c r="B248" s="13" t="s">
        <v>1</v>
      </c>
      <c r="C248" s="12">
        <v>1115111</v>
      </c>
      <c r="D248" s="11">
        <v>7</v>
      </c>
      <c r="E248" s="10" t="s">
        <v>0</v>
      </c>
      <c r="F248" s="9">
        <v>0</v>
      </c>
      <c r="G248" s="9">
        <v>0</v>
      </c>
      <c r="H248" s="9">
        <v>0</v>
      </c>
      <c r="I248" s="9">
        <v>0</v>
      </c>
      <c r="J248" s="9">
        <f>H248-I248</f>
        <v>0</v>
      </c>
      <c r="K248" s="8">
        <f>IF(G248&lt;&gt;0,I248/H248,0)</f>
        <v>0</v>
      </c>
      <c r="L248" s="8" t="e">
        <f>I248/H248</f>
        <v>#DIV/0!</v>
      </c>
      <c r="AB248" s="7"/>
      <c r="AC248" s="7"/>
      <c r="AD248" s="7"/>
      <c r="AE248" s="7"/>
      <c r="AF248" s="6"/>
      <c r="AG248" s="5"/>
    </row>
    <row r="249" spans="1:33" s="4" customFormat="1" ht="27.75" customHeight="1" x14ac:dyDescent="0.25">
      <c r="A249" s="13" t="s">
        <v>1</v>
      </c>
      <c r="B249" s="13" t="s">
        <v>1</v>
      </c>
      <c r="C249" s="12">
        <v>1115111</v>
      </c>
      <c r="D249" s="11">
        <v>9</v>
      </c>
      <c r="E249" s="10" t="s">
        <v>12</v>
      </c>
      <c r="F249" s="9">
        <v>999964.3200000003</v>
      </c>
      <c r="G249" s="9">
        <v>749973.22500000009</v>
      </c>
      <c r="H249" s="9">
        <v>0.23</v>
      </c>
      <c r="I249" s="9">
        <v>0</v>
      </c>
      <c r="J249" s="9">
        <f>H249-I249</f>
        <v>0.23</v>
      </c>
      <c r="K249" s="8">
        <f>IF(G249&lt;&gt;0,I249/H249,0)</f>
        <v>0</v>
      </c>
      <c r="L249" s="8">
        <f>I249/H249</f>
        <v>0</v>
      </c>
      <c r="AB249" s="7"/>
      <c r="AC249" s="7"/>
      <c r="AD249" s="7"/>
      <c r="AE249" s="7"/>
      <c r="AF249" s="6"/>
      <c r="AG249" s="5"/>
    </row>
    <row r="250" spans="1:33" s="2" customFormat="1" ht="27.75" customHeight="1" x14ac:dyDescent="0.25">
      <c r="A250" s="19" t="s">
        <v>5</v>
      </c>
      <c r="B250" s="19" t="s">
        <v>5</v>
      </c>
      <c r="C250" s="19" t="s">
        <v>5</v>
      </c>
      <c r="D250" s="18">
        <v>1115112</v>
      </c>
      <c r="E250" s="17" t="s">
        <v>55</v>
      </c>
      <c r="F250" s="16">
        <v>250964330.47492903</v>
      </c>
      <c r="G250" s="16">
        <v>254510835.08149999</v>
      </c>
      <c r="H250" s="16">
        <f>SUMIF($B$251:$B$257,"article",H251:H257)</f>
        <v>450066620.56000006</v>
      </c>
      <c r="I250" s="16">
        <f>SUMIF($B$251:$B$257,"article",I251:I257)</f>
        <v>452171348.72000003</v>
      </c>
      <c r="J250" s="16">
        <f>SUMIF($B$251:$B$257,"article",J251:J257)</f>
        <v>-2104728.1600000071</v>
      </c>
      <c r="K250" s="15">
        <f>IF(G250&lt;&gt;0,I250/H250,0)</f>
        <v>1.004676481355985</v>
      </c>
      <c r="L250" s="8">
        <f>I250/H250</f>
        <v>1.004676481355985</v>
      </c>
      <c r="AB250" s="14"/>
      <c r="AC250" s="14"/>
      <c r="AD250" s="14"/>
      <c r="AE250" s="14"/>
      <c r="AF250" s="6"/>
    </row>
    <row r="251" spans="1:33" s="4" customFormat="1" ht="27.75" customHeight="1" x14ac:dyDescent="0.25">
      <c r="A251" s="13" t="s">
        <v>1</v>
      </c>
      <c r="B251" s="13" t="s">
        <v>1</v>
      </c>
      <c r="C251" s="12">
        <v>1115112</v>
      </c>
      <c r="D251" s="11">
        <v>1</v>
      </c>
      <c r="E251" s="10" t="s">
        <v>3</v>
      </c>
      <c r="F251" s="9">
        <v>210864332.5</v>
      </c>
      <c r="G251" s="9">
        <v>212592193.958</v>
      </c>
      <c r="H251" s="9">
        <v>385654980.99000001</v>
      </c>
      <c r="I251" s="9">
        <v>388700838.42000002</v>
      </c>
      <c r="J251" s="9">
        <f>H251-I251</f>
        <v>-3045857.4300000072</v>
      </c>
      <c r="K251" s="8">
        <f>IF(G251&lt;&gt;0,I251/H251,0)</f>
        <v>1.0078978817340336</v>
      </c>
      <c r="L251" s="8">
        <f>I251/H251</f>
        <v>1.0078978817340336</v>
      </c>
      <c r="AB251" s="7"/>
      <c r="AC251" s="7"/>
      <c r="AD251" s="7"/>
      <c r="AE251" s="7"/>
      <c r="AF251" s="6"/>
      <c r="AG251" s="5"/>
    </row>
    <row r="252" spans="1:33" s="4" customFormat="1" ht="27.75" customHeight="1" x14ac:dyDescent="0.25">
      <c r="A252" s="13" t="s">
        <v>1</v>
      </c>
      <c r="B252" s="13" t="s">
        <v>1</v>
      </c>
      <c r="C252" s="12">
        <v>1115112</v>
      </c>
      <c r="D252" s="11">
        <v>2</v>
      </c>
      <c r="E252" s="10" t="s">
        <v>2</v>
      </c>
      <c r="F252" s="9">
        <v>6671491.0410000002</v>
      </c>
      <c r="G252" s="9">
        <v>6998460.3985000001</v>
      </c>
      <c r="H252" s="9">
        <v>5314115.42</v>
      </c>
      <c r="I252" s="9">
        <v>5267777.8600000003</v>
      </c>
      <c r="J252" s="9">
        <f>H252-I252</f>
        <v>46337.55999999959</v>
      </c>
      <c r="K252" s="8">
        <f>IF(G252&lt;&gt;0,I252/H252,0)</f>
        <v>0.99128028724675321</v>
      </c>
      <c r="L252" s="8">
        <f>I252/H252</f>
        <v>0.99128028724675321</v>
      </c>
      <c r="AB252" s="7"/>
      <c r="AC252" s="7"/>
      <c r="AD252" s="7"/>
      <c r="AE252" s="7"/>
      <c r="AF252" s="6"/>
      <c r="AG252" s="5"/>
    </row>
    <row r="253" spans="1:33" s="4" customFormat="1" ht="27.75" customHeight="1" x14ac:dyDescent="0.25">
      <c r="A253" s="13" t="s">
        <v>1</v>
      </c>
      <c r="B253" s="13" t="s">
        <v>1</v>
      </c>
      <c r="C253" s="12">
        <v>1115112</v>
      </c>
      <c r="D253" s="11">
        <v>3</v>
      </c>
      <c r="E253" s="10" t="s">
        <v>15</v>
      </c>
      <c r="F253" s="9">
        <v>8708134.9940000009</v>
      </c>
      <c r="G253" s="9">
        <v>14973806.724999998</v>
      </c>
      <c r="H253" s="9">
        <v>30170614.73</v>
      </c>
      <c r="I253" s="9">
        <v>30481125</v>
      </c>
      <c r="J253" s="9">
        <f>H253-I253</f>
        <v>-310510.26999999955</v>
      </c>
      <c r="K253" s="8">
        <f>IF(G253&lt;&gt;0,I253/H253,0)</f>
        <v>1.0102918111804744</v>
      </c>
      <c r="L253" s="8">
        <f>I253/H253</f>
        <v>1.0102918111804744</v>
      </c>
      <c r="AB253" s="7"/>
      <c r="AC253" s="7"/>
      <c r="AD253" s="7"/>
      <c r="AE253" s="7"/>
      <c r="AF253" s="6"/>
      <c r="AG253" s="5"/>
    </row>
    <row r="254" spans="1:33" s="4" customFormat="1" ht="27.75" customHeight="1" x14ac:dyDescent="0.25">
      <c r="A254" s="13" t="s">
        <v>1</v>
      </c>
      <c r="B254" s="13" t="s">
        <v>1</v>
      </c>
      <c r="C254" s="12">
        <v>1115112</v>
      </c>
      <c r="D254" s="11">
        <v>4</v>
      </c>
      <c r="E254" s="10" t="s">
        <v>14</v>
      </c>
      <c r="F254" s="9">
        <v>8340387.9399290271</v>
      </c>
      <c r="G254" s="9">
        <v>5250000</v>
      </c>
      <c r="H254" s="9">
        <v>3921907.42</v>
      </c>
      <c r="I254" s="9">
        <v>2721607.44</v>
      </c>
      <c r="J254" s="9">
        <f>H254-I254</f>
        <v>1200299.98</v>
      </c>
      <c r="K254" s="8">
        <f>IF(G254&lt;&gt;0,I254/H254,0)</f>
        <v>0.69394994540692145</v>
      </c>
      <c r="L254" s="8">
        <f>I254/H254</f>
        <v>0.69394994540692145</v>
      </c>
      <c r="AB254" s="7"/>
      <c r="AC254" s="7"/>
      <c r="AD254" s="7"/>
      <c r="AE254" s="7"/>
      <c r="AF254" s="6"/>
      <c r="AG254" s="5"/>
    </row>
    <row r="255" spans="1:33" s="4" customFormat="1" ht="27.75" customHeight="1" x14ac:dyDescent="0.25">
      <c r="A255" s="13" t="s">
        <v>1</v>
      </c>
      <c r="B255" s="13" t="s">
        <v>1</v>
      </c>
      <c r="C255" s="12">
        <v>1115112</v>
      </c>
      <c r="D255" s="11">
        <v>5</v>
      </c>
      <c r="E255" s="10" t="s">
        <v>13</v>
      </c>
      <c r="F255" s="9">
        <v>0</v>
      </c>
      <c r="G255" s="9">
        <v>0</v>
      </c>
      <c r="H255" s="9">
        <v>0</v>
      </c>
      <c r="I255" s="9">
        <v>0</v>
      </c>
      <c r="J255" s="9">
        <f>H255-I255</f>
        <v>0</v>
      </c>
      <c r="K255" s="8">
        <f>IF(G255&lt;&gt;0,I255/H255,0)</f>
        <v>0</v>
      </c>
      <c r="L255" s="8" t="e">
        <f>I255/H255</f>
        <v>#DIV/0!</v>
      </c>
      <c r="AB255" s="7"/>
      <c r="AC255" s="7"/>
      <c r="AD255" s="7"/>
      <c r="AE255" s="7"/>
      <c r="AF255" s="6"/>
      <c r="AG255" s="5"/>
    </row>
    <row r="256" spans="1:33" s="4" customFormat="1" ht="27.75" customHeight="1" x14ac:dyDescent="0.25">
      <c r="A256" s="13" t="s">
        <v>1</v>
      </c>
      <c r="B256" s="13" t="s">
        <v>1</v>
      </c>
      <c r="C256" s="12">
        <v>1115112</v>
      </c>
      <c r="D256" s="11">
        <v>7</v>
      </c>
      <c r="E256" s="10" t="s">
        <v>0</v>
      </c>
      <c r="F256" s="9">
        <v>0</v>
      </c>
      <c r="G256" s="9">
        <v>0</v>
      </c>
      <c r="H256" s="9">
        <v>0</v>
      </c>
      <c r="I256" s="9">
        <v>0</v>
      </c>
      <c r="J256" s="9">
        <f>H256-I256</f>
        <v>0</v>
      </c>
      <c r="K256" s="8">
        <f>IF(G256&lt;&gt;0,I256/H256,0)</f>
        <v>0</v>
      </c>
      <c r="L256" s="8" t="e">
        <f>I256/H256</f>
        <v>#DIV/0!</v>
      </c>
      <c r="AB256" s="7"/>
      <c r="AC256" s="7"/>
      <c r="AD256" s="7"/>
      <c r="AE256" s="7"/>
      <c r="AF256" s="6"/>
      <c r="AG256" s="5"/>
    </row>
    <row r="257" spans="1:33" s="4" customFormat="1" ht="27.75" customHeight="1" x14ac:dyDescent="0.25">
      <c r="A257" s="13" t="s">
        <v>1</v>
      </c>
      <c r="B257" s="13" t="s">
        <v>1</v>
      </c>
      <c r="C257" s="12">
        <v>1115112</v>
      </c>
      <c r="D257" s="11">
        <v>9</v>
      </c>
      <c r="E257" s="10" t="s">
        <v>12</v>
      </c>
      <c r="F257" s="9">
        <v>16379984</v>
      </c>
      <c r="G257" s="9">
        <v>14696374</v>
      </c>
      <c r="H257" s="9">
        <v>25005002</v>
      </c>
      <c r="I257" s="9">
        <v>25000000</v>
      </c>
      <c r="J257" s="9">
        <f>H257-I257</f>
        <v>5002</v>
      </c>
      <c r="K257" s="8">
        <f>IF(G257&lt;&gt;0,I257/H257,0)</f>
        <v>0.9997999600239984</v>
      </c>
      <c r="L257" s="8">
        <f>I257/H257</f>
        <v>0.9997999600239984</v>
      </c>
      <c r="AB257" s="7"/>
      <c r="AC257" s="7"/>
      <c r="AD257" s="7"/>
      <c r="AE257" s="7"/>
      <c r="AF257" s="6"/>
      <c r="AG257" s="5"/>
    </row>
    <row r="258" spans="1:33" s="2" customFormat="1" ht="27.75" customHeight="1" x14ac:dyDescent="0.25">
      <c r="A258" s="19" t="s">
        <v>5</v>
      </c>
      <c r="B258" s="19" t="s">
        <v>5</v>
      </c>
      <c r="C258" s="19" t="s">
        <v>5</v>
      </c>
      <c r="D258" s="18">
        <v>1115113</v>
      </c>
      <c r="E258" s="17" t="s">
        <v>127</v>
      </c>
      <c r="F258" s="16">
        <v>104269392</v>
      </c>
      <c r="G258" s="16">
        <v>104363989.31</v>
      </c>
      <c r="H258" s="16">
        <f>SUMIF($B$259:$B$261,"article",H259:H261)</f>
        <v>122987646.24000001</v>
      </c>
      <c r="I258" s="16">
        <f>SUMIF($B$259:$B$261,"article",I259:I261)</f>
        <v>121247767.79000001</v>
      </c>
      <c r="J258" s="16">
        <f>SUMIF($B$259:$B$261,"article",J259:J261)</f>
        <v>1739878.4499999993</v>
      </c>
      <c r="K258" s="15">
        <f>IF(G258&lt;&gt;0,I258/H258,0)</f>
        <v>0.98585322588738078</v>
      </c>
      <c r="L258" s="8">
        <f>I258/H258</f>
        <v>0.98585322588738078</v>
      </c>
      <c r="AB258" s="14"/>
      <c r="AC258" s="14"/>
      <c r="AD258" s="14"/>
      <c r="AE258" s="14"/>
      <c r="AF258" s="6"/>
    </row>
    <row r="259" spans="1:33" s="4" customFormat="1" ht="27.75" customHeight="1" x14ac:dyDescent="0.25">
      <c r="A259" s="13" t="s">
        <v>1</v>
      </c>
      <c r="B259" s="13" t="s">
        <v>1</v>
      </c>
      <c r="C259" s="12">
        <v>1115113</v>
      </c>
      <c r="D259" s="11">
        <v>1</v>
      </c>
      <c r="E259" s="10" t="s">
        <v>3</v>
      </c>
      <c r="F259" s="9">
        <v>82074420</v>
      </c>
      <c r="G259" s="9">
        <v>82076183.109999999</v>
      </c>
      <c r="H259" s="9">
        <v>101200436.42</v>
      </c>
      <c r="I259" s="9">
        <v>101209120.03</v>
      </c>
      <c r="J259" s="9">
        <f>H259-I259</f>
        <v>-8683.609999999404</v>
      </c>
      <c r="K259" s="8">
        <f>IF(G259&lt;&gt;0,I259/H259,0)</f>
        <v>1.0000858060528905</v>
      </c>
      <c r="L259" s="8">
        <f>I259/H259</f>
        <v>1.0000858060528905</v>
      </c>
      <c r="AB259" s="7"/>
      <c r="AC259" s="7"/>
      <c r="AD259" s="7"/>
      <c r="AE259" s="7"/>
      <c r="AF259" s="6"/>
      <c r="AG259" s="5"/>
    </row>
    <row r="260" spans="1:33" s="4" customFormat="1" ht="27.75" customHeight="1" x14ac:dyDescent="0.25">
      <c r="A260" s="13" t="s">
        <v>1</v>
      </c>
      <c r="B260" s="13" t="s">
        <v>1</v>
      </c>
      <c r="C260" s="12">
        <v>1115113</v>
      </c>
      <c r="D260" s="11">
        <v>2</v>
      </c>
      <c r="E260" s="10" t="s">
        <v>2</v>
      </c>
      <c r="F260" s="9">
        <v>22194972</v>
      </c>
      <c r="G260" s="9">
        <v>22287806.199999999</v>
      </c>
      <c r="H260" s="9">
        <v>21787209.82</v>
      </c>
      <c r="I260" s="9">
        <v>20038647.760000002</v>
      </c>
      <c r="J260" s="9">
        <f>H260-I260</f>
        <v>1748562.0599999987</v>
      </c>
      <c r="K260" s="8">
        <f>IF(G260&lt;&gt;0,I260/H260,0)</f>
        <v>0.91974364434702094</v>
      </c>
      <c r="L260" s="8">
        <f>I260/H260</f>
        <v>0.91974364434702094</v>
      </c>
      <c r="AB260" s="7"/>
      <c r="AC260" s="7"/>
      <c r="AD260" s="7"/>
      <c r="AE260" s="7"/>
      <c r="AF260" s="6"/>
      <c r="AG260" s="5"/>
    </row>
    <row r="261" spans="1:33" s="4" customFormat="1" ht="27.75" customHeight="1" x14ac:dyDescent="0.25">
      <c r="A261" s="13" t="s">
        <v>1</v>
      </c>
      <c r="B261" s="13" t="s">
        <v>1</v>
      </c>
      <c r="C261" s="12">
        <v>1115113</v>
      </c>
      <c r="D261" s="11">
        <v>7</v>
      </c>
      <c r="E261" s="10" t="s">
        <v>0</v>
      </c>
      <c r="F261" s="9">
        <v>0</v>
      </c>
      <c r="G261" s="9">
        <v>0</v>
      </c>
      <c r="H261" s="9">
        <v>0</v>
      </c>
      <c r="I261" s="9">
        <v>0</v>
      </c>
      <c r="J261" s="9">
        <f>H261-I261</f>
        <v>0</v>
      </c>
      <c r="K261" s="8">
        <f>IF(G261&lt;&gt;0,I261/H261,0)</f>
        <v>0</v>
      </c>
      <c r="L261" s="8" t="e">
        <f>I261/H261</f>
        <v>#DIV/0!</v>
      </c>
      <c r="AB261" s="7"/>
      <c r="AC261" s="7"/>
      <c r="AD261" s="7"/>
      <c r="AE261" s="7"/>
      <c r="AF261" s="6"/>
      <c r="AG261" s="5"/>
    </row>
    <row r="262" spans="1:33" s="2" customFormat="1" ht="27.75" customHeight="1" x14ac:dyDescent="0.25">
      <c r="A262" s="19" t="s">
        <v>5</v>
      </c>
      <c r="B262" s="19" t="s">
        <v>5</v>
      </c>
      <c r="C262" s="19" t="s">
        <v>5</v>
      </c>
      <c r="D262" s="18">
        <v>1115115</v>
      </c>
      <c r="E262" s="17" t="s">
        <v>126</v>
      </c>
      <c r="F262" s="16">
        <v>41068992.450000003</v>
      </c>
      <c r="G262" s="16">
        <v>38791958.972499996</v>
      </c>
      <c r="H262" s="16">
        <f>SUMIF($B$263:$B$265,"article",H263:H265)</f>
        <v>52304016.869999997</v>
      </c>
      <c r="I262" s="16">
        <f>SUMIF($B$263:$B$265,"article",I263:I265)</f>
        <v>51808176.5</v>
      </c>
      <c r="J262" s="16">
        <f>SUMIF($B$263:$B$265,"article",J263:J265)</f>
        <v>495840.36999999732</v>
      </c>
      <c r="K262" s="15">
        <f>IF(G262&lt;&gt;0,I262/H262,0)</f>
        <v>0.99052003269208955</v>
      </c>
      <c r="L262" s="8">
        <f>I262/H262</f>
        <v>0.99052003269208955</v>
      </c>
      <c r="AB262" s="14"/>
      <c r="AC262" s="14"/>
      <c r="AD262" s="14"/>
      <c r="AE262" s="14"/>
      <c r="AF262" s="6"/>
    </row>
    <row r="263" spans="1:33" s="4" customFormat="1" ht="27.75" customHeight="1" x14ac:dyDescent="0.25">
      <c r="A263" s="13" t="s">
        <v>1</v>
      </c>
      <c r="B263" s="13" t="s">
        <v>1</v>
      </c>
      <c r="C263" s="12">
        <v>1115115</v>
      </c>
      <c r="D263" s="11">
        <v>1</v>
      </c>
      <c r="E263" s="10" t="s">
        <v>3</v>
      </c>
      <c r="F263" s="9">
        <v>19800150.52</v>
      </c>
      <c r="G263" s="9">
        <v>20016657.2425</v>
      </c>
      <c r="H263" s="9">
        <v>31340175.969999999</v>
      </c>
      <c r="I263" s="9">
        <v>31105147.5</v>
      </c>
      <c r="J263" s="9">
        <f>H263-I263</f>
        <v>235028.46999999881</v>
      </c>
      <c r="K263" s="8">
        <f>IF(G263&lt;&gt;0,I263/H263,0)</f>
        <v>0.9925007290889184</v>
      </c>
      <c r="L263" s="8">
        <f>I263/H263</f>
        <v>0.9925007290889184</v>
      </c>
      <c r="AB263" s="7"/>
      <c r="AC263" s="7"/>
      <c r="AD263" s="7"/>
      <c r="AE263" s="7"/>
      <c r="AF263" s="6"/>
      <c r="AG263" s="5"/>
    </row>
    <row r="264" spans="1:33" s="4" customFormat="1" ht="27.75" customHeight="1" x14ac:dyDescent="0.25">
      <c r="A264" s="13" t="s">
        <v>1</v>
      </c>
      <c r="B264" s="13" t="s">
        <v>1</v>
      </c>
      <c r="C264" s="12">
        <v>1115115</v>
      </c>
      <c r="D264" s="11">
        <v>2</v>
      </c>
      <c r="E264" s="10" t="s">
        <v>2</v>
      </c>
      <c r="F264" s="9">
        <v>21268841.93</v>
      </c>
      <c r="G264" s="9">
        <v>18775301.73</v>
      </c>
      <c r="H264" s="9">
        <v>20963840.899999999</v>
      </c>
      <c r="I264" s="9">
        <v>20703029</v>
      </c>
      <c r="J264" s="9">
        <f>H264-I264</f>
        <v>260811.89999999851</v>
      </c>
      <c r="K264" s="8">
        <f>IF(G264&lt;&gt;0,I264/H264,0)</f>
        <v>0.98755896396828702</v>
      </c>
      <c r="L264" s="8">
        <f>I264/H264</f>
        <v>0.98755896396828702</v>
      </c>
      <c r="AB264" s="7"/>
      <c r="AC264" s="7"/>
      <c r="AD264" s="7"/>
      <c r="AE264" s="7"/>
      <c r="AF264" s="6"/>
      <c r="AG264" s="5"/>
    </row>
    <row r="265" spans="1:33" s="4" customFormat="1" ht="27.75" customHeight="1" x14ac:dyDescent="0.25">
      <c r="A265" s="13" t="s">
        <v>1</v>
      </c>
      <c r="B265" s="13" t="s">
        <v>1</v>
      </c>
      <c r="C265" s="12">
        <v>1115115</v>
      </c>
      <c r="D265" s="11">
        <v>7</v>
      </c>
      <c r="E265" s="10" t="s">
        <v>0</v>
      </c>
      <c r="F265" s="9">
        <v>0</v>
      </c>
      <c r="G265" s="9">
        <v>0</v>
      </c>
      <c r="H265" s="9">
        <v>0</v>
      </c>
      <c r="I265" s="9">
        <v>0</v>
      </c>
      <c r="J265" s="9">
        <f>H265-I265</f>
        <v>0</v>
      </c>
      <c r="K265" s="8">
        <f>IF(G265&lt;&gt;0,I265/H265,0)</f>
        <v>0</v>
      </c>
      <c r="L265" s="8" t="e">
        <f>I265/H265</f>
        <v>#DIV/0!</v>
      </c>
      <c r="AB265" s="7"/>
      <c r="AC265" s="7"/>
      <c r="AD265" s="7"/>
      <c r="AE265" s="7"/>
      <c r="AF265" s="6"/>
      <c r="AG265" s="5"/>
    </row>
    <row r="266" spans="1:33" s="2" customFormat="1" ht="27.75" customHeight="1" x14ac:dyDescent="0.25">
      <c r="A266" s="19" t="s">
        <v>5</v>
      </c>
      <c r="B266" s="19" t="s">
        <v>5</v>
      </c>
      <c r="C266" s="19" t="s">
        <v>5</v>
      </c>
      <c r="D266" s="18">
        <v>1115116</v>
      </c>
      <c r="E266" s="17" t="s">
        <v>125</v>
      </c>
      <c r="F266" s="16">
        <v>110122055.28999999</v>
      </c>
      <c r="G266" s="16">
        <v>105309954.02250001</v>
      </c>
      <c r="H266" s="16">
        <f>SUMIF($B$267:$B$269,"article",H267:H269)</f>
        <v>114964283.42</v>
      </c>
      <c r="I266" s="16">
        <f>SUMIF($B$267:$B$269,"article",I267:I269)</f>
        <v>110438763.89999999</v>
      </c>
      <c r="J266" s="16">
        <f>SUMIF($B$267:$B$269,"article",J267:J269)</f>
        <v>4525519.5200000107</v>
      </c>
      <c r="K266" s="15">
        <f>IF(G266&lt;&gt;0,I266/H266,0)</f>
        <v>0.96063543054091949</v>
      </c>
      <c r="L266" s="8">
        <f>I266/H266</f>
        <v>0.96063543054091949</v>
      </c>
      <c r="AB266" s="57"/>
      <c r="AC266" s="57"/>
      <c r="AD266" s="14"/>
      <c r="AE266" s="14"/>
      <c r="AF266" s="6"/>
    </row>
    <row r="267" spans="1:33" s="4" customFormat="1" ht="27.75" customHeight="1" x14ac:dyDescent="0.25">
      <c r="A267" s="13" t="s">
        <v>1</v>
      </c>
      <c r="B267" s="13" t="s">
        <v>1</v>
      </c>
      <c r="C267" s="12">
        <v>1115116</v>
      </c>
      <c r="D267" s="11">
        <v>1</v>
      </c>
      <c r="E267" s="10" t="s">
        <v>3</v>
      </c>
      <c r="F267" s="9">
        <v>47220749.990000002</v>
      </c>
      <c r="G267" s="9">
        <v>47107082.872500002</v>
      </c>
      <c r="H267" s="9">
        <v>51957996.149999999</v>
      </c>
      <c r="I267" s="9">
        <v>48433268.269999996</v>
      </c>
      <c r="J267" s="9">
        <f>H267-I267</f>
        <v>3524727.8800000027</v>
      </c>
      <c r="K267" s="8">
        <f>IF(G267&lt;&gt;0,I267/H267,0)</f>
        <v>0.9321619742642826</v>
      </c>
      <c r="L267" s="8">
        <f>I267/H267</f>
        <v>0.9321619742642826</v>
      </c>
      <c r="AB267" s="7"/>
      <c r="AC267" s="7"/>
      <c r="AD267" s="7"/>
      <c r="AE267" s="7"/>
      <c r="AF267" s="6"/>
      <c r="AG267" s="5"/>
    </row>
    <row r="268" spans="1:33" s="4" customFormat="1" ht="27.75" customHeight="1" x14ac:dyDescent="0.25">
      <c r="A268" s="13" t="s">
        <v>1</v>
      </c>
      <c r="B268" s="13" t="s">
        <v>1</v>
      </c>
      <c r="C268" s="12">
        <v>1115116</v>
      </c>
      <c r="D268" s="11">
        <v>2</v>
      </c>
      <c r="E268" s="10" t="s">
        <v>2</v>
      </c>
      <c r="F268" s="9">
        <v>62901305.299999997</v>
      </c>
      <c r="G268" s="9">
        <v>58202871.149999999</v>
      </c>
      <c r="H268" s="9">
        <v>63006287.270000003</v>
      </c>
      <c r="I268" s="9">
        <v>62005495.629999995</v>
      </c>
      <c r="J268" s="9">
        <f>H268-I268</f>
        <v>1000791.640000008</v>
      </c>
      <c r="K268" s="8">
        <f>IF(G268&lt;&gt;0,I268/H268,0)</f>
        <v>0.98411600360276219</v>
      </c>
      <c r="L268" s="8">
        <f>I268/H268</f>
        <v>0.98411600360276219</v>
      </c>
      <c r="AB268" s="7"/>
      <c r="AC268" s="7"/>
      <c r="AD268" s="7"/>
      <c r="AE268" s="7"/>
      <c r="AF268" s="6"/>
      <c r="AG268" s="5"/>
    </row>
    <row r="269" spans="1:33" s="4" customFormat="1" ht="27.75" customHeight="1" x14ac:dyDescent="0.25">
      <c r="A269" s="13" t="s">
        <v>1</v>
      </c>
      <c r="B269" s="13" t="s">
        <v>1</v>
      </c>
      <c r="C269" s="12">
        <v>1115116</v>
      </c>
      <c r="D269" s="11">
        <v>7</v>
      </c>
      <c r="E269" s="10" t="s">
        <v>0</v>
      </c>
      <c r="F269" s="9">
        <v>0</v>
      </c>
      <c r="G269" s="9">
        <v>0</v>
      </c>
      <c r="H269" s="9">
        <v>0</v>
      </c>
      <c r="I269" s="9">
        <v>0</v>
      </c>
      <c r="J269" s="9">
        <f>H269-I269</f>
        <v>0</v>
      </c>
      <c r="K269" s="8">
        <f>IF(G269&lt;&gt;0,I269/H269,0)</f>
        <v>0</v>
      </c>
      <c r="L269" s="8" t="e">
        <f>I269/H269</f>
        <v>#DIV/0!</v>
      </c>
      <c r="AB269" s="7"/>
      <c r="AC269" s="7"/>
      <c r="AD269" s="7"/>
      <c r="AE269" s="7"/>
      <c r="AF269" s="6"/>
      <c r="AG269" s="5"/>
    </row>
    <row r="270" spans="1:33" s="2" customFormat="1" ht="27.75" customHeight="1" x14ac:dyDescent="0.25">
      <c r="A270" s="31" t="s">
        <v>9</v>
      </c>
      <c r="B270" s="31" t="s">
        <v>9</v>
      </c>
      <c r="C270" s="31" t="s">
        <v>9</v>
      </c>
      <c r="D270" s="30">
        <v>1116</v>
      </c>
      <c r="E270" s="29" t="s">
        <v>124</v>
      </c>
      <c r="F270" s="28">
        <v>595121511.19599998</v>
      </c>
      <c r="G270" s="28">
        <v>1415915631.5865834</v>
      </c>
      <c r="H270" s="28">
        <f>SUMIF($B$271:$B$303,"chap",H271:H303)</f>
        <v>1731470275.2900002</v>
      </c>
      <c r="I270" s="28">
        <f>SUMIF($B$271:$B$303,"chap",I271:I303)</f>
        <v>1645645162.76</v>
      </c>
      <c r="J270" s="28">
        <f>SUMIF($B$271:$B$303,"chap",J271:J303)</f>
        <v>85825112.530000106</v>
      </c>
      <c r="K270" s="27">
        <f>IF(G270&lt;&gt;0,I270/H270,0)</f>
        <v>0.95043223452644865</v>
      </c>
      <c r="L270" s="8">
        <f>I270/H270</f>
        <v>0.95043223452644865</v>
      </c>
      <c r="AB270" s="26"/>
      <c r="AC270" s="26"/>
      <c r="AD270" s="26"/>
      <c r="AE270" s="26"/>
      <c r="AF270" s="6"/>
    </row>
    <row r="271" spans="1:33" s="20" customFormat="1" ht="27.75" customHeight="1" x14ac:dyDescent="0.25">
      <c r="A271" s="25" t="s">
        <v>7</v>
      </c>
      <c r="B271" s="25" t="s">
        <v>7</v>
      </c>
      <c r="C271" s="25" t="s">
        <v>7</v>
      </c>
      <c r="D271" s="24">
        <v>11161</v>
      </c>
      <c r="E271" s="23" t="s">
        <v>6</v>
      </c>
      <c r="F271" s="22">
        <v>595121511.19599998</v>
      </c>
      <c r="G271" s="22">
        <v>1415915631.5865834</v>
      </c>
      <c r="H271" s="22">
        <f>SUMIF($B$272:$B$303,"section",H272:H303)</f>
        <v>1731470275.2900002</v>
      </c>
      <c r="I271" s="22">
        <f>SUMIF($B$272:$B$303,"section",I272:I303)</f>
        <v>1645645162.76</v>
      </c>
      <c r="J271" s="22">
        <f>SUMIF($B$272:$B$303,"section",J272:J303)</f>
        <v>85825112.530000106</v>
      </c>
      <c r="K271" s="21">
        <f>IF(G271&lt;&gt;0,I271/H271,0)</f>
        <v>0.95043223452644865</v>
      </c>
      <c r="L271" s="8">
        <f>I271/H271</f>
        <v>0.95043223452644865</v>
      </c>
      <c r="AF271" s="6"/>
    </row>
    <row r="272" spans="1:33" s="2" customFormat="1" ht="27.75" customHeight="1" x14ac:dyDescent="0.25">
      <c r="A272" s="19" t="s">
        <v>5</v>
      </c>
      <c r="B272" s="19" t="s">
        <v>5</v>
      </c>
      <c r="C272" s="19" t="s">
        <v>5</v>
      </c>
      <c r="D272" s="18">
        <v>1116111</v>
      </c>
      <c r="E272" s="17" t="s">
        <v>56</v>
      </c>
      <c r="F272" s="16">
        <v>96366872.790000007</v>
      </c>
      <c r="G272" s="16">
        <v>153302905.8775</v>
      </c>
      <c r="H272" s="16">
        <f>SUMIF($B$273:$B$279,"article",H273:H279)</f>
        <v>206555451.62</v>
      </c>
      <c r="I272" s="16">
        <f>SUMIF($B$273:$B$279,"article",I273:I279)</f>
        <v>208918857.42000002</v>
      </c>
      <c r="J272" s="16">
        <f>SUMIF($B$273:$B$279,"article",J273:J279)</f>
        <v>-2363405.7999999858</v>
      </c>
      <c r="K272" s="15">
        <f>IF(G272&lt;&gt;0,I272/H272,0)</f>
        <v>1.0114419918790039</v>
      </c>
      <c r="L272" s="8">
        <f>I272/H272</f>
        <v>1.0114419918790039</v>
      </c>
      <c r="AB272" s="14"/>
      <c r="AC272" s="14"/>
      <c r="AD272" s="14"/>
      <c r="AE272" s="14"/>
      <c r="AF272" s="6"/>
    </row>
    <row r="273" spans="1:33" s="4" customFormat="1" ht="27.75" customHeight="1" x14ac:dyDescent="0.25">
      <c r="A273" s="13" t="s">
        <v>1</v>
      </c>
      <c r="B273" s="13" t="s">
        <v>1</v>
      </c>
      <c r="C273" s="12">
        <v>1116111</v>
      </c>
      <c r="D273" s="11">
        <v>1</v>
      </c>
      <c r="E273" s="10" t="s">
        <v>3</v>
      </c>
      <c r="F273" s="9">
        <v>50487005.960000001</v>
      </c>
      <c r="G273" s="9">
        <v>87519150.167499989</v>
      </c>
      <c r="H273" s="9">
        <v>96959397.180000007</v>
      </c>
      <c r="I273" s="9">
        <v>109210044.36</v>
      </c>
      <c r="J273" s="9">
        <f>H273-I273</f>
        <v>-12250647.179999992</v>
      </c>
      <c r="K273" s="8">
        <f>IF(G273&lt;&gt;0,I273/H273,0)</f>
        <v>1.126348219319653</v>
      </c>
      <c r="L273" s="8">
        <f>I273/H273</f>
        <v>1.126348219319653</v>
      </c>
      <c r="AB273" s="7"/>
      <c r="AC273" s="7"/>
      <c r="AD273" s="7"/>
      <c r="AE273" s="7"/>
      <c r="AF273" s="6"/>
      <c r="AG273" s="5"/>
    </row>
    <row r="274" spans="1:33" s="4" customFormat="1" ht="27.75" customHeight="1" x14ac:dyDescent="0.25">
      <c r="A274" s="13" t="s">
        <v>1</v>
      </c>
      <c r="B274" s="13" t="s">
        <v>1</v>
      </c>
      <c r="C274" s="12">
        <v>1116111</v>
      </c>
      <c r="D274" s="11">
        <v>2</v>
      </c>
      <c r="E274" s="10" t="s">
        <v>2</v>
      </c>
      <c r="F274" s="9">
        <v>9068990.4400000013</v>
      </c>
      <c r="G274" s="9">
        <v>17283202.210000001</v>
      </c>
      <c r="H274" s="9">
        <v>15126806.26</v>
      </c>
      <c r="I274" s="9">
        <v>9606313.0600000005</v>
      </c>
      <c r="J274" s="9">
        <f>H274-I274</f>
        <v>5520493.1999999993</v>
      </c>
      <c r="K274" s="8">
        <f>IF(G274&lt;&gt;0,I274/H274,0)</f>
        <v>0.63505229688847753</v>
      </c>
      <c r="L274" s="8">
        <f>I274/H274</f>
        <v>0.63505229688847753</v>
      </c>
      <c r="AB274" s="7"/>
      <c r="AC274" s="7"/>
      <c r="AD274" s="7"/>
      <c r="AE274" s="7"/>
      <c r="AF274" s="6"/>
      <c r="AG274" s="5"/>
    </row>
    <row r="275" spans="1:33" s="4" customFormat="1" ht="27.75" customHeight="1" x14ac:dyDescent="0.25">
      <c r="A275" s="13" t="s">
        <v>1</v>
      </c>
      <c r="B275" s="13" t="s">
        <v>1</v>
      </c>
      <c r="C275" s="12">
        <v>1116111</v>
      </c>
      <c r="D275" s="11">
        <v>3</v>
      </c>
      <c r="E275" s="10" t="s">
        <v>15</v>
      </c>
      <c r="F275" s="9">
        <v>26827304.16</v>
      </c>
      <c r="G275" s="9">
        <v>48500553.5</v>
      </c>
      <c r="H275" s="9">
        <v>94469248.180000007</v>
      </c>
      <c r="I275" s="9">
        <v>90102500</v>
      </c>
      <c r="J275" s="9">
        <f>H275-I275</f>
        <v>4366748.1800000072</v>
      </c>
      <c r="K275" s="8">
        <f>IF(G275&lt;&gt;0,I275/H275,0)</f>
        <v>0.95377598251147633</v>
      </c>
      <c r="L275" s="8">
        <f>I275/H275</f>
        <v>0.95377598251147633</v>
      </c>
      <c r="AB275" s="7"/>
      <c r="AC275" s="7"/>
      <c r="AD275" s="7"/>
      <c r="AE275" s="7"/>
      <c r="AF275" s="6"/>
      <c r="AG275" s="5"/>
    </row>
    <row r="276" spans="1:33" s="4" customFormat="1" ht="27.75" customHeight="1" x14ac:dyDescent="0.25">
      <c r="A276" s="13" t="s">
        <v>1</v>
      </c>
      <c r="B276" s="13" t="s">
        <v>1</v>
      </c>
      <c r="C276" s="12">
        <v>1116111</v>
      </c>
      <c r="D276" s="11">
        <v>4</v>
      </c>
      <c r="E276" s="10" t="s">
        <v>14</v>
      </c>
      <c r="F276" s="9">
        <v>0</v>
      </c>
      <c r="G276" s="9">
        <v>0</v>
      </c>
      <c r="H276" s="9">
        <v>0</v>
      </c>
      <c r="I276" s="9">
        <v>0</v>
      </c>
      <c r="J276" s="9">
        <f>H276-I276</f>
        <v>0</v>
      </c>
      <c r="K276" s="8">
        <f>IF(G276&lt;&gt;0,I276/H276,0)</f>
        <v>0</v>
      </c>
      <c r="L276" s="8" t="e">
        <f>I276/H276</f>
        <v>#DIV/0!</v>
      </c>
      <c r="AB276" s="7"/>
      <c r="AC276" s="7"/>
      <c r="AD276" s="7"/>
      <c r="AE276" s="7"/>
      <c r="AF276" s="6"/>
      <c r="AG276" s="5"/>
    </row>
    <row r="277" spans="1:33" s="4" customFormat="1" ht="27.75" customHeight="1" x14ac:dyDescent="0.25">
      <c r="A277" s="13" t="s">
        <v>1</v>
      </c>
      <c r="B277" s="13" t="s">
        <v>1</v>
      </c>
      <c r="C277" s="12">
        <v>1116111</v>
      </c>
      <c r="D277" s="11">
        <v>5</v>
      </c>
      <c r="E277" s="10" t="s">
        <v>13</v>
      </c>
      <c r="F277" s="9">
        <v>0</v>
      </c>
      <c r="G277" s="9">
        <v>0</v>
      </c>
      <c r="H277" s="9">
        <v>0</v>
      </c>
      <c r="I277" s="9">
        <v>0</v>
      </c>
      <c r="J277" s="9">
        <f>H277-I277</f>
        <v>0</v>
      </c>
      <c r="K277" s="8">
        <f>IF(G277&lt;&gt;0,I277/H277,0)</f>
        <v>0</v>
      </c>
      <c r="L277" s="8" t="e">
        <f>I277/H277</f>
        <v>#DIV/0!</v>
      </c>
      <c r="AB277" s="7"/>
      <c r="AC277" s="7"/>
      <c r="AD277" s="7"/>
      <c r="AE277" s="7"/>
      <c r="AF277" s="6"/>
      <c r="AG277" s="5"/>
    </row>
    <row r="278" spans="1:33" s="4" customFormat="1" ht="27.75" customHeight="1" x14ac:dyDescent="0.25">
      <c r="A278" s="13" t="s">
        <v>1</v>
      </c>
      <c r="B278" s="13" t="s">
        <v>1</v>
      </c>
      <c r="C278" s="12">
        <v>1116111</v>
      </c>
      <c r="D278" s="11">
        <v>7</v>
      </c>
      <c r="E278" s="10" t="s">
        <v>0</v>
      </c>
      <c r="F278" s="9">
        <v>0</v>
      </c>
      <c r="G278" s="9">
        <v>0</v>
      </c>
      <c r="H278" s="9">
        <v>0</v>
      </c>
      <c r="I278" s="9">
        <v>0</v>
      </c>
      <c r="J278" s="9">
        <f>H278-I278</f>
        <v>0</v>
      </c>
      <c r="K278" s="8">
        <f>IF(G278&lt;&gt;0,I278/H278,0)</f>
        <v>0</v>
      </c>
      <c r="L278" s="8" t="e">
        <f>I278/H278</f>
        <v>#DIV/0!</v>
      </c>
      <c r="AB278" s="7"/>
      <c r="AC278" s="7"/>
      <c r="AD278" s="7"/>
      <c r="AE278" s="7"/>
      <c r="AF278" s="6"/>
      <c r="AG278" s="5"/>
    </row>
    <row r="279" spans="1:33" s="4" customFormat="1" ht="27.75" customHeight="1" x14ac:dyDescent="0.25">
      <c r="A279" s="13" t="s">
        <v>1</v>
      </c>
      <c r="B279" s="13" t="s">
        <v>1</v>
      </c>
      <c r="C279" s="12">
        <v>1116111</v>
      </c>
      <c r="D279" s="11">
        <v>9</v>
      </c>
      <c r="E279" s="10" t="s">
        <v>12</v>
      </c>
      <c r="F279" s="9">
        <v>9983572.2300000004</v>
      </c>
      <c r="G279" s="9">
        <v>0</v>
      </c>
      <c r="H279" s="9">
        <v>0</v>
      </c>
      <c r="I279" s="9">
        <v>0</v>
      </c>
      <c r="J279" s="9">
        <f>H279-I279</f>
        <v>0</v>
      </c>
      <c r="K279" s="8">
        <f>IF(G279&lt;&gt;0,I279/H279,0)</f>
        <v>0</v>
      </c>
      <c r="L279" s="8" t="e">
        <f>I279/H279</f>
        <v>#DIV/0!</v>
      </c>
      <c r="AB279" s="7"/>
      <c r="AC279" s="7"/>
      <c r="AD279" s="7"/>
      <c r="AE279" s="7"/>
      <c r="AF279" s="6"/>
      <c r="AG279" s="5"/>
    </row>
    <row r="280" spans="1:33" s="2" customFormat="1" ht="27.75" customHeight="1" x14ac:dyDescent="0.25">
      <c r="A280" s="19" t="s">
        <v>5</v>
      </c>
      <c r="B280" s="19" t="s">
        <v>5</v>
      </c>
      <c r="C280" s="19" t="s">
        <v>5</v>
      </c>
      <c r="D280" s="18">
        <v>1116112</v>
      </c>
      <c r="E280" s="17" t="s">
        <v>55</v>
      </c>
      <c r="F280" s="16">
        <v>498754638.40600002</v>
      </c>
      <c r="G280" s="16">
        <v>551225116.51575005</v>
      </c>
      <c r="H280" s="16">
        <f>SUMIF($B$297:$B$303,"article",H281:H287)</f>
        <v>621176660.66000009</v>
      </c>
      <c r="I280" s="16">
        <f>SUMIF($B$297:$B$303,"article",I281:I287)</f>
        <v>547745344.14999986</v>
      </c>
      <c r="J280" s="16">
        <f>SUMIF($B$297:$B$303,"article",J281:J287)</f>
        <v>73431316.51000008</v>
      </c>
      <c r="K280" s="15">
        <f>IF(G280&lt;&gt;0,I280/H280,0)</f>
        <v>0.88178674254763623</v>
      </c>
      <c r="L280" s="8">
        <f>I280/H280</f>
        <v>0.88178674254763623</v>
      </c>
      <c r="AB280" s="14"/>
      <c r="AC280" s="14"/>
      <c r="AD280" s="14"/>
      <c r="AE280" s="14"/>
      <c r="AF280" s="6"/>
    </row>
    <row r="281" spans="1:33" s="4" customFormat="1" ht="27.75" customHeight="1" x14ac:dyDescent="0.25">
      <c r="A281" s="13" t="s">
        <v>1</v>
      </c>
      <c r="B281" s="13" t="s">
        <v>1</v>
      </c>
      <c r="C281" s="12">
        <v>1116112</v>
      </c>
      <c r="D281" s="11">
        <v>1</v>
      </c>
      <c r="E281" s="10" t="s">
        <v>3</v>
      </c>
      <c r="F281" s="9">
        <v>371335345.92000002</v>
      </c>
      <c r="G281" s="9">
        <v>434196580.7985</v>
      </c>
      <c r="H281" s="9">
        <v>488284140.06</v>
      </c>
      <c r="I281" s="9">
        <v>475024512.62999994</v>
      </c>
      <c r="J281" s="9">
        <f>H281-I281</f>
        <v>13259627.430000067</v>
      </c>
      <c r="K281" s="8">
        <f>IF(G281&lt;&gt;0,I281/H281,0)</f>
        <v>0.97284444375283063</v>
      </c>
      <c r="L281" s="8">
        <f>I281/H281</f>
        <v>0.97284444375283063</v>
      </c>
      <c r="AB281" s="7"/>
      <c r="AC281" s="7"/>
      <c r="AD281" s="7"/>
      <c r="AE281" s="7"/>
      <c r="AF281" s="6"/>
      <c r="AG281" s="5"/>
    </row>
    <row r="282" spans="1:33" s="4" customFormat="1" ht="27.75" customHeight="1" x14ac:dyDescent="0.25">
      <c r="A282" s="13" t="s">
        <v>1</v>
      </c>
      <c r="B282" s="13" t="s">
        <v>1</v>
      </c>
      <c r="C282" s="12">
        <v>1116112</v>
      </c>
      <c r="D282" s="11">
        <v>2</v>
      </c>
      <c r="E282" s="10" t="s">
        <v>2</v>
      </c>
      <c r="F282" s="9">
        <v>29414363.770000003</v>
      </c>
      <c r="G282" s="9">
        <v>25208599.937250003</v>
      </c>
      <c r="H282" s="9">
        <v>52503552.090000004</v>
      </c>
      <c r="I282" s="9">
        <v>27468453.829999998</v>
      </c>
      <c r="J282" s="9">
        <f>H282-I282</f>
        <v>25035098.260000005</v>
      </c>
      <c r="K282" s="8">
        <f>IF(G282&lt;&gt;0,I282/H282,0)</f>
        <v>0.52317324707696733</v>
      </c>
      <c r="L282" s="8">
        <f>I282/H282</f>
        <v>0.52317324707696733</v>
      </c>
      <c r="AB282" s="7"/>
      <c r="AC282" s="7"/>
      <c r="AD282" s="7"/>
      <c r="AE282" s="7"/>
      <c r="AF282" s="6"/>
      <c r="AG282" s="5"/>
    </row>
    <row r="283" spans="1:33" s="4" customFormat="1" ht="27.75" customHeight="1" x14ac:dyDescent="0.25">
      <c r="A283" s="13" t="s">
        <v>1</v>
      </c>
      <c r="B283" s="13" t="s">
        <v>1</v>
      </c>
      <c r="C283" s="12">
        <v>1116112</v>
      </c>
      <c r="D283" s="11">
        <v>3</v>
      </c>
      <c r="E283" s="10" t="s">
        <v>15</v>
      </c>
      <c r="F283" s="9">
        <v>16884741.940000001</v>
      </c>
      <c r="G283" s="9">
        <v>23378012.100000001</v>
      </c>
      <c r="H283" s="9">
        <v>31803184.25</v>
      </c>
      <c r="I283" s="9">
        <v>16152229.33</v>
      </c>
      <c r="J283" s="9">
        <f>H283-I283</f>
        <v>15650954.92</v>
      </c>
      <c r="K283" s="8">
        <f>IF(G283&lt;&gt;0,I283/H283,0)</f>
        <v>0.50788088397154763</v>
      </c>
      <c r="L283" s="8">
        <f>I283/H283</f>
        <v>0.50788088397154763</v>
      </c>
      <c r="AB283" s="7"/>
      <c r="AC283" s="7"/>
      <c r="AD283" s="7"/>
      <c r="AE283" s="7"/>
      <c r="AF283" s="6"/>
      <c r="AG283" s="5"/>
    </row>
    <row r="284" spans="1:33" s="4" customFormat="1" ht="27.75" customHeight="1" x14ac:dyDescent="0.25">
      <c r="A284" s="13" t="s">
        <v>1</v>
      </c>
      <c r="B284" s="13" t="s">
        <v>1</v>
      </c>
      <c r="C284" s="12">
        <v>1116112</v>
      </c>
      <c r="D284" s="11">
        <v>4</v>
      </c>
      <c r="E284" s="10" t="s">
        <v>14</v>
      </c>
      <c r="F284" s="9">
        <v>11048843.766000001</v>
      </c>
      <c r="G284" s="9">
        <v>26070585.000000004</v>
      </c>
      <c r="H284" s="9">
        <v>24070536.57</v>
      </c>
      <c r="I284" s="9">
        <v>4584929.46</v>
      </c>
      <c r="J284" s="9">
        <f>H284-I284</f>
        <v>19485607.109999999</v>
      </c>
      <c r="K284" s="8">
        <f>IF(G284&lt;&gt;0,I284/H284,0)</f>
        <v>0.19047890547294102</v>
      </c>
      <c r="L284" s="8">
        <f>I284/H284</f>
        <v>0.19047890547294102</v>
      </c>
      <c r="AB284" s="7"/>
      <c r="AC284" s="7"/>
      <c r="AD284" s="7"/>
      <c r="AE284" s="7"/>
      <c r="AF284" s="6"/>
      <c r="AG284" s="5"/>
    </row>
    <row r="285" spans="1:33" s="4" customFormat="1" ht="27.75" customHeight="1" x14ac:dyDescent="0.25">
      <c r="A285" s="13" t="s">
        <v>1</v>
      </c>
      <c r="B285" s="13" t="s">
        <v>1</v>
      </c>
      <c r="C285" s="12">
        <v>1116112</v>
      </c>
      <c r="D285" s="11">
        <v>5</v>
      </c>
      <c r="E285" s="10" t="s">
        <v>13</v>
      </c>
      <c r="F285" s="9">
        <v>2000000.04</v>
      </c>
      <c r="G285" s="9">
        <v>0</v>
      </c>
      <c r="H285" s="9">
        <v>0</v>
      </c>
      <c r="I285" s="9">
        <v>0</v>
      </c>
      <c r="J285" s="9">
        <f>H285-I285</f>
        <v>0</v>
      </c>
      <c r="K285" s="8">
        <f>IF(G285&lt;&gt;0,I285/H285,0)</f>
        <v>0</v>
      </c>
      <c r="L285" s="8" t="e">
        <f>I285/H285</f>
        <v>#DIV/0!</v>
      </c>
      <c r="AB285" s="7"/>
      <c r="AC285" s="7"/>
      <c r="AD285" s="7"/>
      <c r="AE285" s="7"/>
      <c r="AF285" s="6"/>
      <c r="AG285" s="5"/>
    </row>
    <row r="286" spans="1:33" s="4" customFormat="1" ht="27.75" customHeight="1" x14ac:dyDescent="0.25">
      <c r="A286" s="13" t="s">
        <v>1</v>
      </c>
      <c r="B286" s="13" t="s">
        <v>1</v>
      </c>
      <c r="C286" s="12">
        <v>1116112</v>
      </c>
      <c r="D286" s="11">
        <v>7</v>
      </c>
      <c r="E286" s="10" t="s">
        <v>0</v>
      </c>
      <c r="F286" s="9">
        <v>5959551.9699999997</v>
      </c>
      <c r="G286" s="9">
        <v>285000</v>
      </c>
      <c r="H286" s="9">
        <v>0</v>
      </c>
      <c r="I286" s="9">
        <v>0</v>
      </c>
      <c r="J286" s="9">
        <f>H286-I286</f>
        <v>0</v>
      </c>
      <c r="K286" s="8" t="e">
        <f>IF(G286&lt;&gt;0,I286/H286,0)</f>
        <v>#DIV/0!</v>
      </c>
      <c r="L286" s="8" t="e">
        <f>I286/H286</f>
        <v>#DIV/0!</v>
      </c>
      <c r="AB286" s="7"/>
      <c r="AC286" s="7"/>
      <c r="AD286" s="7"/>
      <c r="AE286" s="7"/>
      <c r="AF286" s="6"/>
      <c r="AG286" s="5"/>
    </row>
    <row r="287" spans="1:33" s="4" customFormat="1" ht="27.75" customHeight="1" x14ac:dyDescent="0.25">
      <c r="A287" s="13" t="s">
        <v>1</v>
      </c>
      <c r="B287" s="13" t="s">
        <v>1</v>
      </c>
      <c r="C287" s="12">
        <v>1116112</v>
      </c>
      <c r="D287" s="11">
        <v>9</v>
      </c>
      <c r="E287" s="10" t="s">
        <v>12</v>
      </c>
      <c r="F287" s="9">
        <v>62111791</v>
      </c>
      <c r="G287" s="9">
        <v>42086338.68</v>
      </c>
      <c r="H287" s="9">
        <v>24515247.690000001</v>
      </c>
      <c r="I287" s="9">
        <v>24515218.899999999</v>
      </c>
      <c r="J287" s="9">
        <f>H287-I287</f>
        <v>28.790000002831221</v>
      </c>
      <c r="K287" s="8">
        <f>IF(G287&lt;&gt;0,I287/H287,0)</f>
        <v>0.99999882562883446</v>
      </c>
      <c r="L287" s="8">
        <f>I287/H287</f>
        <v>0.99999882562883446</v>
      </c>
      <c r="AB287" s="7"/>
      <c r="AC287" s="7"/>
      <c r="AD287" s="7"/>
      <c r="AE287" s="7"/>
      <c r="AF287" s="6"/>
      <c r="AG287" s="5"/>
    </row>
    <row r="288" spans="1:33" s="2" customFormat="1" ht="27.75" customHeight="1" x14ac:dyDescent="0.25">
      <c r="A288" s="19" t="s">
        <v>5</v>
      </c>
      <c r="B288" s="19" t="s">
        <v>5</v>
      </c>
      <c r="C288" s="19" t="s">
        <v>5</v>
      </c>
      <c r="D288" s="18">
        <v>1116113</v>
      </c>
      <c r="E288" s="17" t="s">
        <v>123</v>
      </c>
      <c r="F288" s="16">
        <v>0</v>
      </c>
      <c r="G288" s="16">
        <v>60000000</v>
      </c>
      <c r="H288" s="16">
        <f>SUMIF($B$297:$B$303,"article",H289:H295)</f>
        <v>113610562.81999999</v>
      </c>
      <c r="I288" s="16">
        <f>SUMIF($B$297:$B$303,"article",I289:I295)</f>
        <v>110226972.48</v>
      </c>
      <c r="J288" s="16">
        <f>SUMIF($B$297:$B$303,"article",J289:J295)</f>
        <v>3383590.3399999887</v>
      </c>
      <c r="K288" s="15">
        <f>IF(G288&lt;&gt;0,I288/H288,0)</f>
        <v>0.97021764300771207</v>
      </c>
      <c r="L288" s="8">
        <f>I288/H288</f>
        <v>0.97021764300771207</v>
      </c>
      <c r="AB288" s="14"/>
      <c r="AC288" s="14"/>
      <c r="AD288" s="14"/>
      <c r="AE288" s="14"/>
      <c r="AF288" s="6"/>
    </row>
    <row r="289" spans="1:33" s="4" customFormat="1" ht="27.75" customHeight="1" x14ac:dyDescent="0.25">
      <c r="A289" s="13" t="s">
        <v>1</v>
      </c>
      <c r="B289" s="13" t="s">
        <v>1</v>
      </c>
      <c r="C289" s="12">
        <v>1116113</v>
      </c>
      <c r="D289" s="11">
        <v>1</v>
      </c>
      <c r="E289" s="10" t="s">
        <v>3</v>
      </c>
      <c r="F289" s="9">
        <v>0</v>
      </c>
      <c r="G289" s="9">
        <v>35000000</v>
      </c>
      <c r="H289" s="9">
        <v>74889674.819999993</v>
      </c>
      <c r="I289" s="9">
        <v>74658008.340000004</v>
      </c>
      <c r="J289" s="9">
        <f>H289-I289</f>
        <v>231666.47999998927</v>
      </c>
      <c r="K289" s="8">
        <f>IF(G289&lt;&gt;0,I289/H289,0)</f>
        <v>0.99690656314696513</v>
      </c>
      <c r="L289" s="8">
        <f>I289/H289</f>
        <v>0.99690656314696513</v>
      </c>
      <c r="AB289" s="7"/>
      <c r="AC289" s="7"/>
      <c r="AD289" s="7"/>
      <c r="AE289" s="7"/>
      <c r="AF289" s="6"/>
      <c r="AG289" s="5"/>
    </row>
    <row r="290" spans="1:33" s="4" customFormat="1" ht="27.75" customHeight="1" x14ac:dyDescent="0.25">
      <c r="A290" s="13" t="s">
        <v>1</v>
      </c>
      <c r="B290" s="13" t="s">
        <v>1</v>
      </c>
      <c r="C290" s="12">
        <v>1116113</v>
      </c>
      <c r="D290" s="11">
        <v>2</v>
      </c>
      <c r="E290" s="10" t="s">
        <v>2</v>
      </c>
      <c r="F290" s="9">
        <v>0</v>
      </c>
      <c r="G290" s="9">
        <v>25000000</v>
      </c>
      <c r="H290" s="9">
        <v>38720888</v>
      </c>
      <c r="I290" s="9">
        <v>35568964.140000001</v>
      </c>
      <c r="J290" s="9">
        <f>H290-I290</f>
        <v>3151923.8599999994</v>
      </c>
      <c r="K290" s="8">
        <f>IF(G290&lt;&gt;0,I290/H290,0)</f>
        <v>0.91859887459192568</v>
      </c>
      <c r="L290" s="8">
        <f>I290/H290</f>
        <v>0.91859887459192568</v>
      </c>
      <c r="AB290" s="7"/>
      <c r="AC290" s="7"/>
      <c r="AD290" s="7"/>
      <c r="AE290" s="7"/>
      <c r="AF290" s="6"/>
      <c r="AG290" s="5"/>
    </row>
    <row r="291" spans="1:33" s="4" customFormat="1" ht="27.75" customHeight="1" x14ac:dyDescent="0.25">
      <c r="A291" s="13" t="s">
        <v>1</v>
      </c>
      <c r="B291" s="13" t="s">
        <v>1</v>
      </c>
      <c r="C291" s="12">
        <v>1116113</v>
      </c>
      <c r="D291" s="11">
        <v>3</v>
      </c>
      <c r="E291" s="10" t="s">
        <v>15</v>
      </c>
      <c r="F291" s="9">
        <v>0</v>
      </c>
      <c r="G291" s="9">
        <v>0</v>
      </c>
      <c r="H291" s="9">
        <v>0</v>
      </c>
      <c r="I291" s="9">
        <v>0</v>
      </c>
      <c r="J291" s="9">
        <f>H291-I291</f>
        <v>0</v>
      </c>
      <c r="K291" s="8">
        <f>IF(G291&lt;&gt;0,I291/H291,0)</f>
        <v>0</v>
      </c>
      <c r="L291" s="8" t="e">
        <f>I291/H291</f>
        <v>#DIV/0!</v>
      </c>
      <c r="AB291" s="7"/>
      <c r="AC291" s="7"/>
      <c r="AD291" s="7"/>
      <c r="AE291" s="7"/>
      <c r="AF291" s="6"/>
      <c r="AG291" s="5"/>
    </row>
    <row r="292" spans="1:33" s="4" customFormat="1" ht="27.75" customHeight="1" x14ac:dyDescent="0.25">
      <c r="A292" s="13" t="s">
        <v>1</v>
      </c>
      <c r="B292" s="13" t="s">
        <v>1</v>
      </c>
      <c r="C292" s="12">
        <v>1116113</v>
      </c>
      <c r="D292" s="11">
        <v>4</v>
      </c>
      <c r="E292" s="10" t="s">
        <v>14</v>
      </c>
      <c r="F292" s="9">
        <v>0</v>
      </c>
      <c r="G292" s="9">
        <v>0</v>
      </c>
      <c r="H292" s="9">
        <v>0</v>
      </c>
      <c r="I292" s="9">
        <v>0</v>
      </c>
      <c r="J292" s="9">
        <f>H292-I292</f>
        <v>0</v>
      </c>
      <c r="K292" s="8">
        <f>IF(G292&lt;&gt;0,I292/H292,0)</f>
        <v>0</v>
      </c>
      <c r="L292" s="8" t="e">
        <f>I292/H292</f>
        <v>#DIV/0!</v>
      </c>
      <c r="AB292" s="7"/>
      <c r="AC292" s="7"/>
      <c r="AD292" s="7"/>
      <c r="AE292" s="7"/>
      <c r="AF292" s="6"/>
      <c r="AG292" s="5"/>
    </row>
    <row r="293" spans="1:33" s="4" customFormat="1" ht="27.75" customHeight="1" x14ac:dyDescent="0.25">
      <c r="A293" s="13" t="s">
        <v>1</v>
      </c>
      <c r="B293" s="13" t="s">
        <v>1</v>
      </c>
      <c r="C293" s="12">
        <v>1116113</v>
      </c>
      <c r="D293" s="11">
        <v>5</v>
      </c>
      <c r="E293" s="10" t="s">
        <v>13</v>
      </c>
      <c r="F293" s="9">
        <v>0</v>
      </c>
      <c r="G293" s="9">
        <v>0</v>
      </c>
      <c r="H293" s="9">
        <v>0</v>
      </c>
      <c r="I293" s="9">
        <v>0</v>
      </c>
      <c r="J293" s="9">
        <f>H293-I293</f>
        <v>0</v>
      </c>
      <c r="K293" s="8">
        <f>IF(G293&lt;&gt;0,I293/H293,0)</f>
        <v>0</v>
      </c>
      <c r="L293" s="8" t="e">
        <f>I293/H293</f>
        <v>#DIV/0!</v>
      </c>
      <c r="AB293" s="7"/>
      <c r="AC293" s="7"/>
      <c r="AD293" s="7"/>
      <c r="AE293" s="7"/>
      <c r="AF293" s="6"/>
      <c r="AG293" s="5"/>
    </row>
    <row r="294" spans="1:33" s="4" customFormat="1" ht="27.75" customHeight="1" x14ac:dyDescent="0.25">
      <c r="A294" s="13" t="s">
        <v>1</v>
      </c>
      <c r="B294" s="13" t="s">
        <v>1</v>
      </c>
      <c r="C294" s="12">
        <v>1116113</v>
      </c>
      <c r="D294" s="11">
        <v>7</v>
      </c>
      <c r="E294" s="10" t="s">
        <v>0</v>
      </c>
      <c r="F294" s="9">
        <v>0</v>
      </c>
      <c r="G294" s="9">
        <v>0</v>
      </c>
      <c r="H294" s="9">
        <v>0</v>
      </c>
      <c r="I294" s="9">
        <v>0</v>
      </c>
      <c r="J294" s="9">
        <f>H294-I294</f>
        <v>0</v>
      </c>
      <c r="K294" s="8">
        <f>IF(G294&lt;&gt;0,I294/H294,0)</f>
        <v>0</v>
      </c>
      <c r="L294" s="8" t="e">
        <f>I294/H294</f>
        <v>#DIV/0!</v>
      </c>
      <c r="AB294" s="7"/>
      <c r="AC294" s="7"/>
      <c r="AD294" s="7"/>
      <c r="AE294" s="7"/>
      <c r="AF294" s="6"/>
      <c r="AG294" s="5"/>
    </row>
    <row r="295" spans="1:33" s="4" customFormat="1" ht="27.75" customHeight="1" x14ac:dyDescent="0.25">
      <c r="A295" s="13" t="s">
        <v>1</v>
      </c>
      <c r="B295" s="13" t="s">
        <v>1</v>
      </c>
      <c r="C295" s="12">
        <v>1116113</v>
      </c>
      <c r="D295" s="11">
        <v>9</v>
      </c>
      <c r="E295" s="10" t="s">
        <v>12</v>
      </c>
      <c r="F295" s="9">
        <v>0</v>
      </c>
      <c r="G295" s="9">
        <v>0</v>
      </c>
      <c r="H295" s="9">
        <v>0</v>
      </c>
      <c r="I295" s="9">
        <v>0</v>
      </c>
      <c r="J295" s="9">
        <f>H295-I295</f>
        <v>0</v>
      </c>
      <c r="K295" s="8">
        <f>IF(G295&lt;&gt;0,I295/H295,0)</f>
        <v>0</v>
      </c>
      <c r="L295" s="8" t="e">
        <f>I295/H295</f>
        <v>#DIV/0!</v>
      </c>
      <c r="AB295" s="7"/>
      <c r="AC295" s="7"/>
      <c r="AD295" s="7"/>
      <c r="AE295" s="7"/>
      <c r="AF295" s="6"/>
      <c r="AG295" s="5"/>
    </row>
    <row r="296" spans="1:33" s="2" customFormat="1" ht="27.75" customHeight="1" x14ac:dyDescent="0.25">
      <c r="A296" s="19" t="s">
        <v>5</v>
      </c>
      <c r="B296" s="19" t="s">
        <v>5</v>
      </c>
      <c r="C296" s="19" t="s">
        <v>5</v>
      </c>
      <c r="D296" s="18">
        <v>1116114</v>
      </c>
      <c r="E296" s="17" t="s">
        <v>122</v>
      </c>
      <c r="F296" s="16">
        <v>0</v>
      </c>
      <c r="G296" s="16">
        <v>651387609.19333339</v>
      </c>
      <c r="H296" s="16">
        <f>SUMIF($B$297:$B$303,"article",H297:H303)</f>
        <v>790127600.19000006</v>
      </c>
      <c r="I296" s="16">
        <f>SUMIF($B$297:$B$303,"article",I297:I303)</f>
        <v>778753988.71000004</v>
      </c>
      <c r="J296" s="16">
        <f>SUMIF($B$297:$B$303,"article",J297:J303)</f>
        <v>11373611.480000019</v>
      </c>
      <c r="K296" s="15">
        <f>IF(G296&lt;&gt;0,I296/H296,0)</f>
        <v>0.98560534845604042</v>
      </c>
      <c r="L296" s="8">
        <f>I296/H296</f>
        <v>0.98560534845604042</v>
      </c>
      <c r="AB296" s="14"/>
      <c r="AC296" s="14"/>
      <c r="AD296" s="14"/>
      <c r="AE296" s="14"/>
      <c r="AF296" s="6"/>
    </row>
    <row r="297" spans="1:33" s="4" customFormat="1" ht="27.75" customHeight="1" x14ac:dyDescent="0.25">
      <c r="A297" s="13" t="s">
        <v>1</v>
      </c>
      <c r="B297" s="13" t="s">
        <v>1</v>
      </c>
      <c r="C297" s="12">
        <v>1116114</v>
      </c>
      <c r="D297" s="11">
        <v>1</v>
      </c>
      <c r="E297" s="10" t="s">
        <v>3</v>
      </c>
      <c r="F297" s="9">
        <v>0</v>
      </c>
      <c r="G297" s="9">
        <v>440827722.19333339</v>
      </c>
      <c r="H297" s="9">
        <v>560033187.19000006</v>
      </c>
      <c r="I297" s="9">
        <v>549865180.36000001</v>
      </c>
      <c r="J297" s="9">
        <f>H297-I297</f>
        <v>10168006.830000043</v>
      </c>
      <c r="K297" s="8">
        <f>IF(G297&lt;&gt;0,I297/H297,0)</f>
        <v>0.98184392092722461</v>
      </c>
      <c r="L297" s="8">
        <f>I297/H297</f>
        <v>0.98184392092722461</v>
      </c>
      <c r="AB297" s="7"/>
      <c r="AC297" s="7"/>
      <c r="AD297" s="7"/>
      <c r="AE297" s="7"/>
      <c r="AF297" s="6"/>
      <c r="AG297" s="5"/>
    </row>
    <row r="298" spans="1:33" s="4" customFormat="1" ht="27.75" customHeight="1" x14ac:dyDescent="0.25">
      <c r="A298" s="13" t="s">
        <v>1</v>
      </c>
      <c r="B298" s="13" t="s">
        <v>1</v>
      </c>
      <c r="C298" s="12">
        <v>1116114</v>
      </c>
      <c r="D298" s="11">
        <v>2</v>
      </c>
      <c r="E298" s="10" t="s">
        <v>2</v>
      </c>
      <c r="F298" s="9">
        <v>0</v>
      </c>
      <c r="G298" s="9">
        <v>210559887</v>
      </c>
      <c r="H298" s="9">
        <v>230094413</v>
      </c>
      <c r="I298" s="9">
        <v>228888808.35000002</v>
      </c>
      <c r="J298" s="9">
        <f>H298-I298</f>
        <v>1205604.6499999762</v>
      </c>
      <c r="K298" s="8">
        <f>IF(G298&lt;&gt;0,I298/H298,0)</f>
        <v>0.99476039146591544</v>
      </c>
      <c r="L298" s="8">
        <f>I298/H298</f>
        <v>0.99476039146591544</v>
      </c>
      <c r="AB298" s="7"/>
      <c r="AC298" s="7"/>
      <c r="AD298" s="7"/>
      <c r="AE298" s="7"/>
      <c r="AF298" s="6"/>
      <c r="AG298" s="5"/>
    </row>
    <row r="299" spans="1:33" s="4" customFormat="1" ht="27.75" customHeight="1" x14ac:dyDescent="0.25">
      <c r="A299" s="13" t="s">
        <v>1</v>
      </c>
      <c r="B299" s="13" t="s">
        <v>1</v>
      </c>
      <c r="C299" s="12">
        <v>1116114</v>
      </c>
      <c r="D299" s="11">
        <v>3</v>
      </c>
      <c r="E299" s="10" t="s">
        <v>15</v>
      </c>
      <c r="F299" s="9">
        <v>0</v>
      </c>
      <c r="G299" s="9">
        <v>0</v>
      </c>
      <c r="H299" s="9">
        <v>0</v>
      </c>
      <c r="I299" s="9">
        <v>0</v>
      </c>
      <c r="J299" s="9">
        <f>H299-I299</f>
        <v>0</v>
      </c>
      <c r="K299" s="8">
        <f>IF(G299&lt;&gt;0,I299/H299,0)</f>
        <v>0</v>
      </c>
      <c r="L299" s="8" t="e">
        <f>I299/H299</f>
        <v>#DIV/0!</v>
      </c>
      <c r="AB299" s="7"/>
      <c r="AC299" s="7"/>
      <c r="AD299" s="7"/>
      <c r="AE299" s="7"/>
      <c r="AF299" s="6"/>
      <c r="AG299" s="5"/>
    </row>
    <row r="300" spans="1:33" s="4" customFormat="1" ht="27.75" customHeight="1" x14ac:dyDescent="0.25">
      <c r="A300" s="13" t="s">
        <v>1</v>
      </c>
      <c r="B300" s="13" t="s">
        <v>1</v>
      </c>
      <c r="C300" s="12">
        <v>1116114</v>
      </c>
      <c r="D300" s="11">
        <v>4</v>
      </c>
      <c r="E300" s="10" t="s">
        <v>14</v>
      </c>
      <c r="F300" s="9">
        <v>0</v>
      </c>
      <c r="G300" s="9">
        <v>0</v>
      </c>
      <c r="H300" s="9">
        <v>0</v>
      </c>
      <c r="I300" s="9">
        <v>0</v>
      </c>
      <c r="J300" s="9">
        <f>H300-I300</f>
        <v>0</v>
      </c>
      <c r="K300" s="8">
        <f>IF(G300&lt;&gt;0,I300/H300,0)</f>
        <v>0</v>
      </c>
      <c r="L300" s="8" t="e">
        <f>I300/H300</f>
        <v>#DIV/0!</v>
      </c>
      <c r="AB300" s="7"/>
      <c r="AC300" s="7"/>
      <c r="AD300" s="7"/>
      <c r="AE300" s="7"/>
      <c r="AF300" s="6"/>
      <c r="AG300" s="5"/>
    </row>
    <row r="301" spans="1:33" s="4" customFormat="1" ht="27.75" customHeight="1" x14ac:dyDescent="0.25">
      <c r="A301" s="13" t="s">
        <v>1</v>
      </c>
      <c r="B301" s="13" t="s">
        <v>1</v>
      </c>
      <c r="C301" s="12">
        <v>1116114</v>
      </c>
      <c r="D301" s="11">
        <v>5</v>
      </c>
      <c r="E301" s="10" t="s">
        <v>13</v>
      </c>
      <c r="F301" s="9">
        <v>0</v>
      </c>
      <c r="G301" s="9">
        <v>0</v>
      </c>
      <c r="H301" s="9">
        <v>0</v>
      </c>
      <c r="I301" s="9">
        <v>0</v>
      </c>
      <c r="J301" s="9">
        <f>H301-I301</f>
        <v>0</v>
      </c>
      <c r="K301" s="8">
        <f>IF(G301&lt;&gt;0,I301/H301,0)</f>
        <v>0</v>
      </c>
      <c r="L301" s="8" t="e">
        <f>I301/H301</f>
        <v>#DIV/0!</v>
      </c>
      <c r="AB301" s="7"/>
      <c r="AC301" s="7"/>
      <c r="AD301" s="7"/>
      <c r="AE301" s="7"/>
      <c r="AF301" s="6"/>
      <c r="AG301" s="5"/>
    </row>
    <row r="302" spans="1:33" s="4" customFormat="1" ht="27.75" customHeight="1" x14ac:dyDescent="0.25">
      <c r="A302" s="13" t="s">
        <v>1</v>
      </c>
      <c r="B302" s="13" t="s">
        <v>1</v>
      </c>
      <c r="C302" s="12">
        <v>1116114</v>
      </c>
      <c r="D302" s="11">
        <v>7</v>
      </c>
      <c r="E302" s="10" t="s">
        <v>0</v>
      </c>
      <c r="F302" s="9">
        <v>0</v>
      </c>
      <c r="G302" s="9">
        <v>0</v>
      </c>
      <c r="H302" s="9">
        <v>0</v>
      </c>
      <c r="I302" s="9">
        <v>0</v>
      </c>
      <c r="J302" s="9">
        <f>H302-I302</f>
        <v>0</v>
      </c>
      <c r="K302" s="8">
        <f>IF(G302&lt;&gt;0,I302/H302,0)</f>
        <v>0</v>
      </c>
      <c r="L302" s="8" t="e">
        <f>I302/H302</f>
        <v>#DIV/0!</v>
      </c>
      <c r="AB302" s="7"/>
      <c r="AC302" s="7"/>
      <c r="AD302" s="7"/>
      <c r="AE302" s="7"/>
      <c r="AF302" s="6"/>
      <c r="AG302" s="5"/>
    </row>
    <row r="303" spans="1:33" s="4" customFormat="1" ht="27.75" customHeight="1" x14ac:dyDescent="0.25">
      <c r="A303" s="13" t="s">
        <v>1</v>
      </c>
      <c r="B303" s="13" t="s">
        <v>1</v>
      </c>
      <c r="C303" s="12">
        <v>1116114</v>
      </c>
      <c r="D303" s="11">
        <v>9</v>
      </c>
      <c r="E303" s="10" t="s">
        <v>12</v>
      </c>
      <c r="F303" s="9">
        <v>0</v>
      </c>
      <c r="G303" s="9">
        <v>0</v>
      </c>
      <c r="H303" s="9">
        <v>0</v>
      </c>
      <c r="I303" s="9">
        <v>0</v>
      </c>
      <c r="J303" s="9">
        <f>H303-I303</f>
        <v>0</v>
      </c>
      <c r="K303" s="8">
        <f>IF(G303&lt;&gt;0,I303/H303,0)</f>
        <v>0</v>
      </c>
      <c r="L303" s="8" t="e">
        <f>I303/H303</f>
        <v>#DIV/0!</v>
      </c>
      <c r="AB303" s="7"/>
      <c r="AC303" s="7"/>
      <c r="AD303" s="7"/>
      <c r="AE303" s="7"/>
      <c r="AF303" s="6"/>
      <c r="AG303" s="5"/>
    </row>
    <row r="304" spans="1:33" s="2" customFormat="1" ht="27.75" customHeight="1" x14ac:dyDescent="0.25">
      <c r="A304" s="31" t="s">
        <v>9</v>
      </c>
      <c r="B304" s="31" t="s">
        <v>9</v>
      </c>
      <c r="C304" s="31" t="s">
        <v>9</v>
      </c>
      <c r="D304" s="30">
        <v>1117</v>
      </c>
      <c r="E304" s="29" t="s">
        <v>121</v>
      </c>
      <c r="F304" s="28">
        <v>218836790.89038903</v>
      </c>
      <c r="G304" s="28">
        <v>209582759.11652157</v>
      </c>
      <c r="H304" s="28">
        <f>SUMIF($B$305:$B$325,"chap",H305:H325)</f>
        <v>248894213.09999996</v>
      </c>
      <c r="I304" s="28">
        <f>SUMIF($B$305:$B$325,"chap",I305:I325)</f>
        <v>230335156.86999997</v>
      </c>
      <c r="J304" s="28">
        <f>SUMIF($B$305:$B$325,"chap",J305:J325)</f>
        <v>18559056.230000012</v>
      </c>
      <c r="K304" s="27">
        <f>IF(G304&lt;&gt;0,I304/H304,0)</f>
        <v>0.92543395847237564</v>
      </c>
      <c r="L304" s="8">
        <f>I304/H304</f>
        <v>0.92543395847237564</v>
      </c>
      <c r="AB304" s="26"/>
      <c r="AC304" s="26"/>
      <c r="AD304" s="26"/>
      <c r="AE304" s="26"/>
      <c r="AF304" s="6"/>
    </row>
    <row r="305" spans="1:33" s="20" customFormat="1" ht="27.75" customHeight="1" x14ac:dyDescent="0.25">
      <c r="A305" s="25" t="s">
        <v>7</v>
      </c>
      <c r="B305" s="25" t="s">
        <v>7</v>
      </c>
      <c r="C305" s="25" t="s">
        <v>7</v>
      </c>
      <c r="D305" s="24">
        <v>11171</v>
      </c>
      <c r="E305" s="23" t="s">
        <v>6</v>
      </c>
      <c r="F305" s="22">
        <v>218836790.89038903</v>
      </c>
      <c r="G305" s="22">
        <v>209582759.11652157</v>
      </c>
      <c r="H305" s="22">
        <f>SUMIF($B$306:$B$325,"section",H306:H325)</f>
        <v>248894213.09999996</v>
      </c>
      <c r="I305" s="22">
        <f>SUMIF($B$306:$B$325,"section",I306:I325)</f>
        <v>230335156.86999997</v>
      </c>
      <c r="J305" s="22">
        <f>SUMIF($B$306:$B$325,"section",J306:J325)</f>
        <v>18559056.230000012</v>
      </c>
      <c r="K305" s="21">
        <f>IF(G305&lt;&gt;0,I305/H305,0)</f>
        <v>0.92543395847237564</v>
      </c>
      <c r="L305" s="8">
        <f>I305/H305</f>
        <v>0.92543395847237564</v>
      </c>
      <c r="AF305" s="6"/>
    </row>
    <row r="306" spans="1:33" s="2" customFormat="1" ht="27.75" customHeight="1" x14ac:dyDescent="0.25">
      <c r="A306" s="19" t="s">
        <v>5</v>
      </c>
      <c r="B306" s="19" t="s">
        <v>5</v>
      </c>
      <c r="C306" s="19" t="s">
        <v>5</v>
      </c>
      <c r="D306" s="18">
        <v>1117111</v>
      </c>
      <c r="E306" s="17" t="s">
        <v>56</v>
      </c>
      <c r="F306" s="16">
        <v>36460521.296389006</v>
      </c>
      <c r="G306" s="16">
        <v>19290797.046271525</v>
      </c>
      <c r="H306" s="16">
        <f>SUMIF($B$307:$B$313,"article",H307:H313)</f>
        <v>48710091.460000008</v>
      </c>
      <c r="I306" s="16">
        <f>SUMIF($B$307:$B$313,"article",I307:I313)</f>
        <v>42221921.599999994</v>
      </c>
      <c r="J306" s="16">
        <f>SUMIF($B$307:$B$313,"article",J307:J313)</f>
        <v>6488169.8600000069</v>
      </c>
      <c r="K306" s="15">
        <f>IF(G306&lt;&gt;0,I306/H306,0)</f>
        <v>0.86680029403500503</v>
      </c>
      <c r="L306" s="8">
        <f>I306/H306</f>
        <v>0.86680029403500503</v>
      </c>
      <c r="AB306" s="14"/>
      <c r="AC306" s="14"/>
      <c r="AD306" s="14"/>
      <c r="AE306" s="14"/>
      <c r="AF306" s="6"/>
    </row>
    <row r="307" spans="1:33" s="4" customFormat="1" ht="27.75" customHeight="1" x14ac:dyDescent="0.25">
      <c r="A307" s="13" t="s">
        <v>1</v>
      </c>
      <c r="B307" s="13" t="s">
        <v>1</v>
      </c>
      <c r="C307" s="12">
        <v>1117111</v>
      </c>
      <c r="D307" s="11">
        <v>1</v>
      </c>
      <c r="E307" s="10" t="s">
        <v>3</v>
      </c>
      <c r="F307" s="9">
        <v>19804329.511389006</v>
      </c>
      <c r="G307" s="9">
        <v>17203120.118021525</v>
      </c>
      <c r="H307" s="9">
        <v>42519174.770000003</v>
      </c>
      <c r="I307" s="9">
        <v>37331246.659999996</v>
      </c>
      <c r="J307" s="9">
        <f>H307-I307</f>
        <v>5187928.1100000069</v>
      </c>
      <c r="K307" s="8">
        <f>IF(G307&lt;&gt;0,I307/H307,0)</f>
        <v>0.87798615241092537</v>
      </c>
      <c r="L307" s="8">
        <f>I307/H307</f>
        <v>0.87798615241092537</v>
      </c>
      <c r="AB307" s="7"/>
      <c r="AC307" s="7"/>
      <c r="AD307" s="7"/>
      <c r="AE307" s="7"/>
      <c r="AF307" s="6"/>
      <c r="AG307" s="5"/>
    </row>
    <row r="308" spans="1:33" s="4" customFormat="1" ht="27.75" customHeight="1" x14ac:dyDescent="0.25">
      <c r="A308" s="13" t="s">
        <v>1</v>
      </c>
      <c r="B308" s="13" t="s">
        <v>1</v>
      </c>
      <c r="C308" s="12">
        <v>1117111</v>
      </c>
      <c r="D308" s="11">
        <v>2</v>
      </c>
      <c r="E308" s="10" t="s">
        <v>2</v>
      </c>
      <c r="F308" s="9">
        <v>13401212.870999999</v>
      </c>
      <c r="G308" s="9">
        <v>1084437.9282500008</v>
      </c>
      <c r="H308" s="9">
        <v>4632894.78</v>
      </c>
      <c r="I308" s="9">
        <v>3979415.94</v>
      </c>
      <c r="J308" s="9">
        <f>H308-I308</f>
        <v>653478.84000000032</v>
      </c>
      <c r="K308" s="8">
        <f>IF(G308&lt;&gt;0,I308/H308,0)</f>
        <v>0.85894805061814927</v>
      </c>
      <c r="L308" s="8">
        <f>I308/H308</f>
        <v>0.85894805061814927</v>
      </c>
      <c r="AB308" s="7"/>
      <c r="AC308" s="7"/>
      <c r="AD308" s="7"/>
      <c r="AE308" s="7"/>
      <c r="AF308" s="6"/>
      <c r="AG308" s="5"/>
    </row>
    <row r="309" spans="1:33" s="4" customFormat="1" ht="27.75" customHeight="1" x14ac:dyDescent="0.25">
      <c r="A309" s="13" t="s">
        <v>1</v>
      </c>
      <c r="B309" s="13" t="s">
        <v>1</v>
      </c>
      <c r="C309" s="12">
        <v>1117111</v>
      </c>
      <c r="D309" s="11">
        <v>3</v>
      </c>
      <c r="E309" s="10" t="s">
        <v>15</v>
      </c>
      <c r="F309" s="9">
        <v>-0.38000000000465661</v>
      </c>
      <c r="G309" s="9">
        <v>242307</v>
      </c>
      <c r="H309" s="9">
        <v>689599.7</v>
      </c>
      <c r="I309" s="9">
        <v>129200</v>
      </c>
      <c r="J309" s="9">
        <f>H309-I309</f>
        <v>560399.69999999995</v>
      </c>
      <c r="K309" s="8">
        <f>IF(G309&lt;&gt;0,I309/H309,0)</f>
        <v>0.18735506990504783</v>
      </c>
      <c r="L309" s="8">
        <f>I309/H309</f>
        <v>0.18735506990504783</v>
      </c>
      <c r="AB309" s="7"/>
      <c r="AC309" s="7"/>
      <c r="AD309" s="7"/>
      <c r="AE309" s="7"/>
      <c r="AF309" s="6"/>
      <c r="AG309" s="5"/>
    </row>
    <row r="310" spans="1:33" s="4" customFormat="1" ht="27.75" customHeight="1" x14ac:dyDescent="0.25">
      <c r="A310" s="13" t="s">
        <v>1</v>
      </c>
      <c r="B310" s="13" t="s">
        <v>1</v>
      </c>
      <c r="C310" s="12">
        <v>1117111</v>
      </c>
      <c r="D310" s="11">
        <v>4</v>
      </c>
      <c r="E310" s="10" t="s">
        <v>14</v>
      </c>
      <c r="F310" s="9">
        <v>254979.29399999999</v>
      </c>
      <c r="G310" s="9">
        <v>295932</v>
      </c>
      <c r="H310" s="9">
        <v>568422.21</v>
      </c>
      <c r="I310" s="9">
        <v>630559</v>
      </c>
      <c r="J310" s="9">
        <f>H310-I310</f>
        <v>-62136.790000000037</v>
      </c>
      <c r="K310" s="8">
        <f>IF(G310&lt;&gt;0,I310/H310,0)</f>
        <v>1.1093145005716789</v>
      </c>
      <c r="L310" s="8">
        <f>I310/H310</f>
        <v>1.1093145005716789</v>
      </c>
      <c r="AB310" s="7"/>
      <c r="AC310" s="7"/>
      <c r="AD310" s="7"/>
      <c r="AE310" s="7"/>
      <c r="AF310" s="6"/>
      <c r="AG310" s="5"/>
    </row>
    <row r="311" spans="1:33" s="4" customFormat="1" ht="27.75" customHeight="1" x14ac:dyDescent="0.25">
      <c r="A311" s="13" t="s">
        <v>1</v>
      </c>
      <c r="B311" s="13" t="s">
        <v>1</v>
      </c>
      <c r="C311" s="12">
        <v>1117111</v>
      </c>
      <c r="D311" s="11">
        <v>5</v>
      </c>
      <c r="E311" s="10" t="s">
        <v>13</v>
      </c>
      <c r="F311" s="9">
        <v>0</v>
      </c>
      <c r="G311" s="9">
        <v>0</v>
      </c>
      <c r="H311" s="9">
        <v>0</v>
      </c>
      <c r="I311" s="9">
        <v>0</v>
      </c>
      <c r="J311" s="9">
        <f>H311-I311</f>
        <v>0</v>
      </c>
      <c r="K311" s="8">
        <f>IF(G311&lt;&gt;0,I311/H311,0)</f>
        <v>0</v>
      </c>
      <c r="L311" s="8" t="e">
        <f>I311/H311</f>
        <v>#DIV/0!</v>
      </c>
      <c r="AB311" s="7"/>
      <c r="AC311" s="7"/>
      <c r="AD311" s="7"/>
      <c r="AE311" s="7"/>
      <c r="AF311" s="6"/>
      <c r="AG311" s="5"/>
    </row>
    <row r="312" spans="1:33" s="4" customFormat="1" ht="27.75" customHeight="1" x14ac:dyDescent="0.25">
      <c r="A312" s="13" t="s">
        <v>1</v>
      </c>
      <c r="B312" s="13" t="s">
        <v>1</v>
      </c>
      <c r="C312" s="12">
        <v>1117111</v>
      </c>
      <c r="D312" s="11">
        <v>7</v>
      </c>
      <c r="E312" s="10" t="s">
        <v>0</v>
      </c>
      <c r="F312" s="9">
        <v>0</v>
      </c>
      <c r="G312" s="9">
        <v>0</v>
      </c>
      <c r="H312" s="9">
        <v>0</v>
      </c>
      <c r="I312" s="9">
        <v>0</v>
      </c>
      <c r="J312" s="9">
        <f>H312-I312</f>
        <v>0</v>
      </c>
      <c r="K312" s="8">
        <f>IF(G312&lt;&gt;0,I312/H312,0)</f>
        <v>0</v>
      </c>
      <c r="L312" s="8" t="e">
        <f>I312/H312</f>
        <v>#DIV/0!</v>
      </c>
      <c r="AB312" s="7"/>
      <c r="AC312" s="7"/>
      <c r="AD312" s="7"/>
      <c r="AE312" s="7"/>
      <c r="AF312" s="6"/>
      <c r="AG312" s="5"/>
    </row>
    <row r="313" spans="1:33" s="4" customFormat="1" ht="27.75" customHeight="1" x14ac:dyDescent="0.25">
      <c r="A313" s="13" t="s">
        <v>1</v>
      </c>
      <c r="B313" s="13" t="s">
        <v>1</v>
      </c>
      <c r="C313" s="12">
        <v>1117111</v>
      </c>
      <c r="D313" s="11">
        <v>9</v>
      </c>
      <c r="E313" s="10" t="s">
        <v>12</v>
      </c>
      <c r="F313" s="9">
        <v>3000000</v>
      </c>
      <c r="G313" s="9">
        <v>465000</v>
      </c>
      <c r="H313" s="9">
        <v>300000</v>
      </c>
      <c r="I313" s="9">
        <v>151500</v>
      </c>
      <c r="J313" s="9">
        <f>H313-I313</f>
        <v>148500</v>
      </c>
      <c r="K313" s="8">
        <f>IF(G313&lt;&gt;0,I313/H313,0)</f>
        <v>0.505</v>
      </c>
      <c r="L313" s="8">
        <f>I313/H313</f>
        <v>0.505</v>
      </c>
      <c r="AB313" s="7"/>
      <c r="AC313" s="7"/>
      <c r="AD313" s="7"/>
      <c r="AE313" s="7"/>
      <c r="AF313" s="6"/>
      <c r="AG313" s="5"/>
    </row>
    <row r="314" spans="1:33" s="2" customFormat="1" ht="27.75" customHeight="1" x14ac:dyDescent="0.25">
      <c r="A314" s="19" t="s">
        <v>5</v>
      </c>
      <c r="B314" s="19" t="s">
        <v>5</v>
      </c>
      <c r="C314" s="19" t="s">
        <v>5</v>
      </c>
      <c r="D314" s="18">
        <v>1117112</v>
      </c>
      <c r="E314" s="17" t="s">
        <v>55</v>
      </c>
      <c r="F314" s="16">
        <v>151985142.31400001</v>
      </c>
      <c r="G314" s="16">
        <v>161019340.41025004</v>
      </c>
      <c r="H314" s="16">
        <f>SUMIF($B$315:$B$321,"article",H315:H321)</f>
        <v>160500187.80999997</v>
      </c>
      <c r="I314" s="16">
        <f>SUMIF($B$315:$B$321,"article",I315:I321)</f>
        <v>152495131.47999999</v>
      </c>
      <c r="J314" s="16">
        <f>SUMIF($B$315:$B$321,"article",J315:J321)</f>
        <v>8005056.3300000038</v>
      </c>
      <c r="K314" s="15">
        <f>IF(G314&lt;&gt;0,I314/H314,0)</f>
        <v>0.95012431798848507</v>
      </c>
      <c r="L314" s="8">
        <f>I314/H314</f>
        <v>0.95012431798848507</v>
      </c>
      <c r="AB314" s="14"/>
      <c r="AC314" s="14"/>
      <c r="AD314" s="14"/>
      <c r="AE314" s="14"/>
      <c r="AF314" s="6"/>
    </row>
    <row r="315" spans="1:33" s="4" customFormat="1" ht="27.75" customHeight="1" x14ac:dyDescent="0.25">
      <c r="A315" s="13" t="s">
        <v>1</v>
      </c>
      <c r="B315" s="13" t="s">
        <v>1</v>
      </c>
      <c r="C315" s="12">
        <v>1117112</v>
      </c>
      <c r="D315" s="11">
        <v>1</v>
      </c>
      <c r="E315" s="10" t="s">
        <v>3</v>
      </c>
      <c r="F315" s="9">
        <v>103634491.33000001</v>
      </c>
      <c r="G315" s="9">
        <v>108474331.62500001</v>
      </c>
      <c r="H315" s="9">
        <v>122485935.83</v>
      </c>
      <c r="I315" s="9">
        <v>127548045.45999999</v>
      </c>
      <c r="J315" s="9">
        <f>H315-I315</f>
        <v>-5062109.6299999952</v>
      </c>
      <c r="K315" s="8">
        <f>IF(G315&lt;&gt;0,I315/H315,0)</f>
        <v>1.0413280887776843</v>
      </c>
      <c r="L315" s="8">
        <f>I315/H315</f>
        <v>1.0413280887776843</v>
      </c>
      <c r="AB315" s="7"/>
      <c r="AC315" s="7"/>
      <c r="AD315" s="7"/>
      <c r="AE315" s="7"/>
      <c r="AF315" s="6"/>
      <c r="AG315" s="5"/>
    </row>
    <row r="316" spans="1:33" s="4" customFormat="1" ht="27.75" customHeight="1" x14ac:dyDescent="0.25">
      <c r="A316" s="13" t="s">
        <v>1</v>
      </c>
      <c r="B316" s="13" t="s">
        <v>1</v>
      </c>
      <c r="C316" s="12">
        <v>1117112</v>
      </c>
      <c r="D316" s="11">
        <v>2</v>
      </c>
      <c r="E316" s="10" t="s">
        <v>2</v>
      </c>
      <c r="F316" s="9">
        <v>10672799.848999999</v>
      </c>
      <c r="G316" s="9">
        <v>17121406.392750002</v>
      </c>
      <c r="H316" s="9">
        <v>12431900.99</v>
      </c>
      <c r="I316" s="9">
        <v>8958792.2699999996</v>
      </c>
      <c r="J316" s="9">
        <f>H316-I316</f>
        <v>3473108.7200000007</v>
      </c>
      <c r="K316" s="8">
        <f>IF(G316&lt;&gt;0,I316/H316,0)</f>
        <v>0.72062931302351041</v>
      </c>
      <c r="L316" s="8">
        <f>I316/H316</f>
        <v>0.72062931302351041</v>
      </c>
      <c r="AB316" s="7"/>
      <c r="AC316" s="7"/>
      <c r="AD316" s="7"/>
      <c r="AE316" s="7"/>
      <c r="AF316" s="6"/>
      <c r="AG316" s="5"/>
    </row>
    <row r="317" spans="1:33" s="4" customFormat="1" ht="27.75" customHeight="1" x14ac:dyDescent="0.25">
      <c r="A317" s="13" t="s">
        <v>1</v>
      </c>
      <c r="B317" s="13" t="s">
        <v>1</v>
      </c>
      <c r="C317" s="12">
        <v>1117112</v>
      </c>
      <c r="D317" s="11">
        <v>3</v>
      </c>
      <c r="E317" s="10" t="s">
        <v>15</v>
      </c>
      <c r="F317" s="9">
        <v>12602730.321</v>
      </c>
      <c r="G317" s="9">
        <v>12073023.372500001</v>
      </c>
      <c r="H317" s="9">
        <v>13882825.949999999</v>
      </c>
      <c r="I317" s="9">
        <v>11097548.57</v>
      </c>
      <c r="J317" s="9">
        <f>H317-I317</f>
        <v>2785277.379999999</v>
      </c>
      <c r="K317" s="8">
        <f>IF(G317&lt;&gt;0,I317/H317,0)</f>
        <v>0.79937244837388466</v>
      </c>
      <c r="L317" s="8">
        <f>I317/H317</f>
        <v>0.79937244837388466</v>
      </c>
      <c r="AB317" s="7"/>
      <c r="AC317" s="7"/>
      <c r="AD317" s="7"/>
      <c r="AE317" s="7"/>
      <c r="AF317" s="6"/>
      <c r="AG317" s="5"/>
    </row>
    <row r="318" spans="1:33" s="4" customFormat="1" ht="27.75" customHeight="1" x14ac:dyDescent="0.25">
      <c r="A318" s="13" t="s">
        <v>1</v>
      </c>
      <c r="B318" s="13" t="s">
        <v>1</v>
      </c>
      <c r="C318" s="12">
        <v>1117112</v>
      </c>
      <c r="D318" s="11">
        <v>4</v>
      </c>
      <c r="E318" s="10" t="s">
        <v>14</v>
      </c>
      <c r="F318" s="9">
        <v>5074947.7139999997</v>
      </c>
      <c r="G318" s="9">
        <v>2450419.02</v>
      </c>
      <c r="H318" s="9">
        <v>1647514.94</v>
      </c>
      <c r="I318" s="9">
        <v>1092145.18</v>
      </c>
      <c r="J318" s="9">
        <f>H318-I318</f>
        <v>555369.76</v>
      </c>
      <c r="K318" s="8">
        <f>IF(G318&lt;&gt;0,I318/H318,0)</f>
        <v>0.66290456825842192</v>
      </c>
      <c r="L318" s="8">
        <f>I318/H318</f>
        <v>0.66290456825842192</v>
      </c>
      <c r="AB318" s="7"/>
      <c r="AC318" s="7"/>
      <c r="AD318" s="7"/>
      <c r="AE318" s="7"/>
      <c r="AF318" s="6"/>
      <c r="AG318" s="5"/>
    </row>
    <row r="319" spans="1:33" s="4" customFormat="1" ht="27.75" customHeight="1" x14ac:dyDescent="0.25">
      <c r="A319" s="13" t="s">
        <v>1</v>
      </c>
      <c r="B319" s="13" t="s">
        <v>1</v>
      </c>
      <c r="C319" s="12">
        <v>1117112</v>
      </c>
      <c r="D319" s="11">
        <v>5</v>
      </c>
      <c r="E319" s="10" t="s">
        <v>13</v>
      </c>
      <c r="F319" s="9">
        <v>0</v>
      </c>
      <c r="G319" s="9">
        <v>0</v>
      </c>
      <c r="H319" s="9">
        <v>429910</v>
      </c>
      <c r="I319" s="9">
        <v>0</v>
      </c>
      <c r="J319" s="9">
        <f>H319-I319</f>
        <v>429910</v>
      </c>
      <c r="K319" s="8">
        <f>IF(G319&lt;&gt;0,I319/H319,0)</f>
        <v>0</v>
      </c>
      <c r="L319" s="8">
        <f>I319/H319</f>
        <v>0</v>
      </c>
      <c r="AB319" s="7"/>
      <c r="AC319" s="7"/>
      <c r="AD319" s="7"/>
      <c r="AE319" s="7"/>
      <c r="AF319" s="6"/>
      <c r="AG319" s="5"/>
    </row>
    <row r="320" spans="1:33" s="4" customFormat="1" ht="27.75" customHeight="1" x14ac:dyDescent="0.25">
      <c r="A320" s="13" t="s">
        <v>1</v>
      </c>
      <c r="B320" s="13" t="s">
        <v>1</v>
      </c>
      <c r="C320" s="12">
        <v>1117112</v>
      </c>
      <c r="D320" s="11">
        <v>7</v>
      </c>
      <c r="E320" s="10" t="s">
        <v>0</v>
      </c>
      <c r="F320" s="9">
        <v>1000000</v>
      </c>
      <c r="G320" s="9">
        <v>0</v>
      </c>
      <c r="H320" s="9">
        <v>0</v>
      </c>
      <c r="I320" s="9">
        <v>0</v>
      </c>
      <c r="J320" s="9">
        <f>H320-I320</f>
        <v>0</v>
      </c>
      <c r="K320" s="8">
        <f>IF(G320&lt;&gt;0,I320/H320,0)</f>
        <v>0</v>
      </c>
      <c r="L320" s="8" t="e">
        <f>I320/H320</f>
        <v>#DIV/0!</v>
      </c>
      <c r="AB320" s="7"/>
      <c r="AC320" s="7"/>
      <c r="AD320" s="7"/>
      <c r="AE320" s="7"/>
      <c r="AF320" s="6"/>
      <c r="AG320" s="5"/>
    </row>
    <row r="321" spans="1:33" s="4" customFormat="1" ht="27.75" customHeight="1" x14ac:dyDescent="0.25">
      <c r="A321" s="13" t="s">
        <v>1</v>
      </c>
      <c r="B321" s="13" t="s">
        <v>1</v>
      </c>
      <c r="C321" s="12">
        <v>1117112</v>
      </c>
      <c r="D321" s="11">
        <v>9</v>
      </c>
      <c r="E321" s="10" t="s">
        <v>12</v>
      </c>
      <c r="F321" s="9">
        <v>19000173.100000001</v>
      </c>
      <c r="G321" s="9">
        <v>20900160</v>
      </c>
      <c r="H321" s="9">
        <v>9622100.0999999996</v>
      </c>
      <c r="I321" s="9">
        <v>3798600</v>
      </c>
      <c r="J321" s="9">
        <f>H321-I321</f>
        <v>5823500.0999999996</v>
      </c>
      <c r="K321" s="8">
        <f>IF(G321&lt;&gt;0,I321/H321,0)</f>
        <v>0.39477868246246994</v>
      </c>
      <c r="L321" s="8">
        <f>I321/H321</f>
        <v>0.39477868246246994</v>
      </c>
      <c r="AB321" s="7"/>
      <c r="AC321" s="7"/>
      <c r="AD321" s="7"/>
      <c r="AE321" s="7"/>
      <c r="AF321" s="6"/>
      <c r="AG321" s="5"/>
    </row>
    <row r="322" spans="1:33" s="2" customFormat="1" ht="27.75" customHeight="1" x14ac:dyDescent="0.25">
      <c r="A322" s="19" t="s">
        <v>5</v>
      </c>
      <c r="B322" s="19" t="s">
        <v>5</v>
      </c>
      <c r="C322" s="19" t="s">
        <v>5</v>
      </c>
      <c r="D322" s="18">
        <v>1117113</v>
      </c>
      <c r="E322" s="17" t="s">
        <v>120</v>
      </c>
      <c r="F322" s="16">
        <v>30391127.280000001</v>
      </c>
      <c r="G322" s="16">
        <v>29272621.66</v>
      </c>
      <c r="H322" s="16">
        <f>SUMIF($B$323:$B$325,"article",H323:H325)</f>
        <v>39683933.829999998</v>
      </c>
      <c r="I322" s="16">
        <f>SUMIF($B$323:$B$325,"article",I323:I325)</f>
        <v>35618103.789999999</v>
      </c>
      <c r="J322" s="16">
        <f>SUMIF($B$323:$B$325,"article",J323:J325)</f>
        <v>4065830.040000001</v>
      </c>
      <c r="K322" s="15">
        <f>IF(G322&lt;&gt;0,I322/H322,0)</f>
        <v>0.89754468250508124</v>
      </c>
      <c r="L322" s="8">
        <f>I322/H322</f>
        <v>0.89754468250508124</v>
      </c>
      <c r="AB322" s="14"/>
      <c r="AC322" s="14"/>
      <c r="AD322" s="14"/>
      <c r="AE322" s="14"/>
      <c r="AF322" s="6"/>
    </row>
    <row r="323" spans="1:33" s="4" customFormat="1" ht="27.75" customHeight="1" x14ac:dyDescent="0.25">
      <c r="A323" s="13" t="s">
        <v>1</v>
      </c>
      <c r="B323" s="13" t="s">
        <v>1</v>
      </c>
      <c r="C323" s="12">
        <v>1117113</v>
      </c>
      <c r="D323" s="11">
        <v>1</v>
      </c>
      <c r="E323" s="10" t="s">
        <v>3</v>
      </c>
      <c r="F323" s="9">
        <v>20391131.280000001</v>
      </c>
      <c r="G323" s="9">
        <v>20658900.66</v>
      </c>
      <c r="H323" s="9">
        <v>32234033.73</v>
      </c>
      <c r="I323" s="9">
        <v>31773026.039999999</v>
      </c>
      <c r="J323" s="9">
        <f>H323-I323</f>
        <v>461007.69000000134</v>
      </c>
      <c r="K323" s="8">
        <f>IF(G323&lt;&gt;0,I323/H323,0)</f>
        <v>0.98569810735257302</v>
      </c>
      <c r="L323" s="8">
        <f>I323/H323</f>
        <v>0.98569810735257302</v>
      </c>
      <c r="AB323" s="7"/>
      <c r="AC323" s="7"/>
      <c r="AD323" s="7"/>
      <c r="AE323" s="7"/>
      <c r="AF323" s="6"/>
      <c r="AG323" s="5"/>
    </row>
    <row r="324" spans="1:33" s="4" customFormat="1" ht="27.75" customHeight="1" x14ac:dyDescent="0.25">
      <c r="A324" s="13" t="s">
        <v>1</v>
      </c>
      <c r="B324" s="13" t="s">
        <v>1</v>
      </c>
      <c r="C324" s="12">
        <v>1117113</v>
      </c>
      <c r="D324" s="11">
        <v>2</v>
      </c>
      <c r="E324" s="10" t="s">
        <v>2</v>
      </c>
      <c r="F324" s="9">
        <v>9999996</v>
      </c>
      <c r="G324" s="9">
        <v>8613721</v>
      </c>
      <c r="H324" s="9">
        <v>7449900.0999999996</v>
      </c>
      <c r="I324" s="9">
        <v>3845077.75</v>
      </c>
      <c r="J324" s="9">
        <f>H324-I324</f>
        <v>3604822.3499999996</v>
      </c>
      <c r="K324" s="8">
        <f>IF(G324&lt;&gt;0,I324/H324,0)</f>
        <v>0.5161247397129527</v>
      </c>
      <c r="L324" s="8">
        <f>I324/H324</f>
        <v>0.5161247397129527</v>
      </c>
      <c r="AB324" s="7"/>
      <c r="AC324" s="7"/>
      <c r="AD324" s="7"/>
      <c r="AE324" s="7"/>
      <c r="AF324" s="6"/>
      <c r="AG324" s="5"/>
    </row>
    <row r="325" spans="1:33" s="4" customFormat="1" ht="27.75" customHeight="1" x14ac:dyDescent="0.25">
      <c r="A325" s="13" t="s">
        <v>1</v>
      </c>
      <c r="B325" s="13" t="s">
        <v>1</v>
      </c>
      <c r="C325" s="12">
        <v>1117113</v>
      </c>
      <c r="D325" s="11">
        <v>9</v>
      </c>
      <c r="E325" s="10" t="s">
        <v>12</v>
      </c>
      <c r="F325" s="9">
        <v>0</v>
      </c>
      <c r="G325" s="9">
        <v>0</v>
      </c>
      <c r="H325" s="9">
        <v>0</v>
      </c>
      <c r="I325" s="9">
        <v>0</v>
      </c>
      <c r="J325" s="9">
        <f>H325-I325</f>
        <v>0</v>
      </c>
      <c r="K325" s="8">
        <f>IF(G325&lt;&gt;0,I325/H325,0)</f>
        <v>0</v>
      </c>
      <c r="L325" s="8" t="e">
        <f>I325/H325</f>
        <v>#DIV/0!</v>
      </c>
      <c r="AB325" s="7"/>
      <c r="AC325" s="7"/>
      <c r="AD325" s="7"/>
      <c r="AE325" s="7"/>
      <c r="AF325" s="6"/>
      <c r="AG325" s="5"/>
    </row>
    <row r="326" spans="1:33" s="2" customFormat="1" ht="27.75" customHeight="1" x14ac:dyDescent="0.25">
      <c r="A326" s="46" t="s">
        <v>52</v>
      </c>
      <c r="B326" s="46" t="s">
        <v>52</v>
      </c>
      <c r="C326" s="46" t="s">
        <v>52</v>
      </c>
      <c r="D326" s="45">
        <v>12</v>
      </c>
      <c r="E326" s="44" t="s">
        <v>119</v>
      </c>
      <c r="F326" s="43">
        <v>20324505556.391098</v>
      </c>
      <c r="G326" s="43">
        <v>25807693491.891247</v>
      </c>
      <c r="H326" s="43">
        <f>SUMIF($B$327:$B$561,"MIN",H327:H561)</f>
        <v>30996294665.309998</v>
      </c>
      <c r="I326" s="43">
        <f>SUMIF($B$327:$B$561,"MIN",I327:I561)</f>
        <v>30177614591.779999</v>
      </c>
      <c r="J326" s="43">
        <f>SUMIF($B$327:$B$561,"MIN",J327:J561)</f>
        <v>818680073.53000069</v>
      </c>
      <c r="K326" s="42">
        <f>IF(G326&lt;&gt;0,I326/H326,0)</f>
        <v>0.97358780840194303</v>
      </c>
      <c r="L326" s="8">
        <f>I326/H326</f>
        <v>0.97358780840194303</v>
      </c>
      <c r="AB326" s="41"/>
      <c r="AC326" s="41"/>
      <c r="AD326" s="41"/>
      <c r="AE326" s="41"/>
      <c r="AF326" s="6"/>
    </row>
    <row r="327" spans="1:33" s="2" customFormat="1" ht="27.75" customHeight="1" x14ac:dyDescent="0.25">
      <c r="A327" s="31" t="s">
        <v>9</v>
      </c>
      <c r="B327" s="31" t="s">
        <v>9</v>
      </c>
      <c r="C327" s="31" t="s">
        <v>9</v>
      </c>
      <c r="D327" s="30">
        <v>1211</v>
      </c>
      <c r="E327" s="29" t="s">
        <v>118</v>
      </c>
      <c r="F327" s="28">
        <v>11218634902.492001</v>
      </c>
      <c r="G327" s="28">
        <v>13482366823.533497</v>
      </c>
      <c r="H327" s="28">
        <f>SUMIF($B$328:$B$382,"chap",H328:H382)</f>
        <v>18175148897.369999</v>
      </c>
      <c r="I327" s="28">
        <f>SUMIF($B$328:$B$382,"chap",I328:I382)</f>
        <v>17657475386.859997</v>
      </c>
      <c r="J327" s="28">
        <f>SUMIF($B$328:$B$382,"chap",J328:J382)</f>
        <v>517673510.51000059</v>
      </c>
      <c r="K327" s="64">
        <f>IF(G327&lt;&gt;0,I327/H327,0)</f>
        <v>0.97151750924115343</v>
      </c>
      <c r="L327" s="8">
        <f>I327/H327</f>
        <v>0.97151750924115343</v>
      </c>
      <c r="AB327" s="63"/>
      <c r="AC327" s="63"/>
      <c r="AD327" s="63"/>
      <c r="AE327" s="63"/>
      <c r="AF327" s="6"/>
    </row>
    <row r="328" spans="1:33" s="20" customFormat="1" ht="27.75" customHeight="1" x14ac:dyDescent="0.25">
      <c r="A328" s="25" t="s">
        <v>7</v>
      </c>
      <c r="B328" s="25" t="s">
        <v>7</v>
      </c>
      <c r="C328" s="25" t="s">
        <v>7</v>
      </c>
      <c r="D328" s="24">
        <v>12111</v>
      </c>
      <c r="E328" s="23" t="s">
        <v>6</v>
      </c>
      <c r="F328" s="22">
        <v>1847890228.9820001</v>
      </c>
      <c r="G328" s="22">
        <v>2493151375.7234998</v>
      </c>
      <c r="H328" s="22">
        <f>SUMIF($B$329:$B$373,"section",H329:H373)</f>
        <v>3138521552.6299992</v>
      </c>
      <c r="I328" s="22">
        <f>SUMIF($B$329:$B$373,"section",I329:I373)</f>
        <v>3097889259.6799994</v>
      </c>
      <c r="J328" s="22">
        <f>SUMIF($B$329:$B$373,"section",J329:J373)</f>
        <v>40632292.949999884</v>
      </c>
      <c r="K328" s="21">
        <f>IF(G328&lt;&gt;0,I328/H328,0)</f>
        <v>0.98705368363140567</v>
      </c>
      <c r="L328" s="8">
        <f>I328/H328</f>
        <v>0.98705368363140567</v>
      </c>
      <c r="AF328" s="6"/>
    </row>
    <row r="329" spans="1:33" s="2" customFormat="1" ht="27.75" customHeight="1" x14ac:dyDescent="0.25">
      <c r="A329" s="19" t="s">
        <v>5</v>
      </c>
      <c r="B329" s="19" t="s">
        <v>5</v>
      </c>
      <c r="C329" s="19" t="s">
        <v>5</v>
      </c>
      <c r="D329" s="18">
        <v>1211111</v>
      </c>
      <c r="E329" s="17" t="s">
        <v>56</v>
      </c>
      <c r="F329" s="16">
        <v>42573367.747999996</v>
      </c>
      <c r="G329" s="16">
        <v>26096808.350000001</v>
      </c>
      <c r="H329" s="16">
        <f>SUMIF($B$330:$B$336,"article",H330:H336)</f>
        <v>110801659.18000001</v>
      </c>
      <c r="I329" s="16">
        <f>SUMIF($B$330:$B$336,"article",I330:I336)</f>
        <v>82105342.929999992</v>
      </c>
      <c r="J329" s="16">
        <f>SUMIF($B$330:$B$336,"article",J330:J336)</f>
        <v>28696316.250000007</v>
      </c>
      <c r="K329" s="15">
        <f>IF(G329&lt;&gt;0,I329/H329,0)</f>
        <v>0.74101185431364214</v>
      </c>
      <c r="L329" s="8">
        <f>I329/H329</f>
        <v>0.74101185431364214</v>
      </c>
      <c r="AB329" s="14"/>
      <c r="AC329" s="14"/>
      <c r="AD329" s="14"/>
      <c r="AE329" s="14"/>
      <c r="AF329" s="6"/>
    </row>
    <row r="330" spans="1:33" s="4" customFormat="1" ht="27.75" customHeight="1" x14ac:dyDescent="0.25">
      <c r="A330" s="13" t="s">
        <v>1</v>
      </c>
      <c r="B330" s="13" t="s">
        <v>1</v>
      </c>
      <c r="C330" s="12">
        <v>1211111</v>
      </c>
      <c r="D330" s="11">
        <v>1</v>
      </c>
      <c r="E330" s="10" t="s">
        <v>3</v>
      </c>
      <c r="F330" s="9">
        <v>21131924.259999998</v>
      </c>
      <c r="G330" s="9">
        <v>13827374.175000001</v>
      </c>
      <c r="H330" s="9">
        <v>64044714.780000001</v>
      </c>
      <c r="I330" s="9">
        <v>29673347.429999992</v>
      </c>
      <c r="J330" s="9">
        <f>H330-I330</f>
        <v>34371367.350000009</v>
      </c>
      <c r="K330" s="8">
        <f>IF(G330&lt;&gt;0,I330/H330,0)</f>
        <v>0.46332234489498325</v>
      </c>
      <c r="L330" s="8">
        <f>I330/H330</f>
        <v>0.46332234489498325</v>
      </c>
      <c r="AB330" s="7"/>
      <c r="AC330" s="7"/>
      <c r="AD330" s="7"/>
      <c r="AE330" s="7"/>
      <c r="AF330" s="6"/>
      <c r="AG330" s="5"/>
    </row>
    <row r="331" spans="1:33" s="4" customFormat="1" ht="27.75" customHeight="1" x14ac:dyDescent="0.25">
      <c r="A331" s="13" t="s">
        <v>1</v>
      </c>
      <c r="B331" s="13" t="s">
        <v>1</v>
      </c>
      <c r="C331" s="12">
        <v>1211111</v>
      </c>
      <c r="D331" s="11">
        <v>2</v>
      </c>
      <c r="E331" s="10" t="s">
        <v>2</v>
      </c>
      <c r="F331" s="9">
        <v>4171368.0239999997</v>
      </c>
      <c r="G331" s="9">
        <v>543.67499999999995</v>
      </c>
      <c r="H331" s="9">
        <v>535.9</v>
      </c>
      <c r="I331" s="9">
        <v>0</v>
      </c>
      <c r="J331" s="9">
        <f>H331-I331</f>
        <v>535.9</v>
      </c>
      <c r="K331" s="8">
        <f>IF(G331&lt;&gt;0,I331/H331,0)</f>
        <v>0</v>
      </c>
      <c r="L331" s="8">
        <f>I331/H331</f>
        <v>0</v>
      </c>
      <c r="AB331" s="7"/>
      <c r="AC331" s="7"/>
      <c r="AD331" s="7"/>
      <c r="AE331" s="7"/>
      <c r="AF331" s="6"/>
      <c r="AG331" s="5"/>
    </row>
    <row r="332" spans="1:33" s="4" customFormat="1" ht="27.75" customHeight="1" x14ac:dyDescent="0.25">
      <c r="A332" s="13" t="s">
        <v>1</v>
      </c>
      <c r="B332" s="13" t="s">
        <v>1</v>
      </c>
      <c r="C332" s="12">
        <v>1211111</v>
      </c>
      <c r="D332" s="11">
        <v>3</v>
      </c>
      <c r="E332" s="10" t="s">
        <v>15</v>
      </c>
      <c r="F332" s="9">
        <v>2116800</v>
      </c>
      <c r="G332" s="9">
        <v>2100000</v>
      </c>
      <c r="H332" s="9">
        <v>875000</v>
      </c>
      <c r="I332" s="9">
        <v>875000</v>
      </c>
      <c r="J332" s="9">
        <f>H332-I332</f>
        <v>0</v>
      </c>
      <c r="K332" s="8">
        <f>IF(G332&lt;&gt;0,I332/H332,0)</f>
        <v>1</v>
      </c>
      <c r="L332" s="8">
        <f>I332/H332</f>
        <v>1</v>
      </c>
      <c r="AB332" s="7"/>
      <c r="AC332" s="7"/>
      <c r="AD332" s="7"/>
      <c r="AE332" s="7"/>
      <c r="AF332" s="6"/>
      <c r="AG332" s="5"/>
    </row>
    <row r="333" spans="1:33" s="4" customFormat="1" ht="27.75" customHeight="1" x14ac:dyDescent="0.25">
      <c r="A333" s="13" t="s">
        <v>1</v>
      </c>
      <c r="B333" s="13" t="s">
        <v>1</v>
      </c>
      <c r="C333" s="12">
        <v>1211111</v>
      </c>
      <c r="D333" s="11">
        <v>4</v>
      </c>
      <c r="E333" s="10" t="s">
        <v>14</v>
      </c>
      <c r="F333" s="9">
        <v>2403331.764</v>
      </c>
      <c r="G333" s="9">
        <v>1489125</v>
      </c>
      <c r="H333" s="9">
        <v>889116</v>
      </c>
      <c r="I333" s="9">
        <v>0</v>
      </c>
      <c r="J333" s="9">
        <f>H333-I333</f>
        <v>889116</v>
      </c>
      <c r="K333" s="8">
        <f>IF(G333&lt;&gt;0,I333/H333,0)</f>
        <v>0</v>
      </c>
      <c r="L333" s="8">
        <f>I333/H333</f>
        <v>0</v>
      </c>
      <c r="AB333" s="7"/>
      <c r="AC333" s="7"/>
      <c r="AD333" s="7"/>
      <c r="AE333" s="7"/>
      <c r="AF333" s="6"/>
      <c r="AG333" s="5"/>
    </row>
    <row r="334" spans="1:33" s="4" customFormat="1" ht="27.75" customHeight="1" x14ac:dyDescent="0.25">
      <c r="A334" s="13" t="s">
        <v>1</v>
      </c>
      <c r="B334" s="13" t="s">
        <v>1</v>
      </c>
      <c r="C334" s="12">
        <v>1211111</v>
      </c>
      <c r="D334" s="11">
        <v>5</v>
      </c>
      <c r="E334" s="10" t="s">
        <v>13</v>
      </c>
      <c r="F334" s="9">
        <v>0</v>
      </c>
      <c r="G334" s="9">
        <v>0</v>
      </c>
      <c r="H334" s="9">
        <v>0</v>
      </c>
      <c r="I334" s="9">
        <v>0</v>
      </c>
      <c r="J334" s="9">
        <f>H334-I334</f>
        <v>0</v>
      </c>
      <c r="K334" s="8">
        <f>IF(G334&lt;&gt;0,I334/H334,0)</f>
        <v>0</v>
      </c>
      <c r="L334" s="8" t="e">
        <f>I334/H334</f>
        <v>#DIV/0!</v>
      </c>
      <c r="AB334" s="7"/>
      <c r="AC334" s="7"/>
      <c r="AD334" s="7"/>
      <c r="AE334" s="7"/>
      <c r="AF334" s="6"/>
      <c r="AG334" s="5"/>
    </row>
    <row r="335" spans="1:33" s="4" customFormat="1" ht="27.75" customHeight="1" x14ac:dyDescent="0.25">
      <c r="A335" s="13" t="s">
        <v>1</v>
      </c>
      <c r="B335" s="13" t="s">
        <v>1</v>
      </c>
      <c r="C335" s="12">
        <v>1211111</v>
      </c>
      <c r="D335" s="11">
        <v>7</v>
      </c>
      <c r="E335" s="10" t="s">
        <v>0</v>
      </c>
      <c r="F335" s="9">
        <v>0</v>
      </c>
      <c r="G335" s="9">
        <v>0</v>
      </c>
      <c r="H335" s="9">
        <v>0</v>
      </c>
      <c r="I335" s="9">
        <v>0</v>
      </c>
      <c r="J335" s="9">
        <f>H335-I335</f>
        <v>0</v>
      </c>
      <c r="K335" s="8">
        <f>IF(G335&lt;&gt;0,I335/H335,0)</f>
        <v>0</v>
      </c>
      <c r="L335" s="8" t="e">
        <f>I335/H335</f>
        <v>#DIV/0!</v>
      </c>
      <c r="AB335" s="7"/>
      <c r="AC335" s="7"/>
      <c r="AD335" s="7"/>
      <c r="AE335" s="7"/>
      <c r="AF335" s="6"/>
      <c r="AG335" s="5"/>
    </row>
    <row r="336" spans="1:33" s="4" customFormat="1" ht="27.75" customHeight="1" x14ac:dyDescent="0.25">
      <c r="A336" s="13" t="s">
        <v>1</v>
      </c>
      <c r="B336" s="13" t="s">
        <v>1</v>
      </c>
      <c r="C336" s="12">
        <v>1211111</v>
      </c>
      <c r="D336" s="11">
        <v>9</v>
      </c>
      <c r="E336" s="10" t="s">
        <v>12</v>
      </c>
      <c r="F336" s="9">
        <v>12749943.699999999</v>
      </c>
      <c r="G336" s="9">
        <v>8679765.5</v>
      </c>
      <c r="H336" s="9">
        <v>44992292.5</v>
      </c>
      <c r="I336" s="9">
        <v>51556995.5</v>
      </c>
      <c r="J336" s="9">
        <f>H336-I336</f>
        <v>-6564703</v>
      </c>
      <c r="K336" s="8">
        <f>IF(G336&lt;&gt;0,I336/H336,0)</f>
        <v>1.1459072795634941</v>
      </c>
      <c r="L336" s="8">
        <f>I336/H336</f>
        <v>1.1459072795634941</v>
      </c>
      <c r="AB336" s="7"/>
      <c r="AC336" s="7"/>
      <c r="AD336" s="7"/>
      <c r="AE336" s="7"/>
      <c r="AF336" s="6"/>
      <c r="AG336" s="5"/>
    </row>
    <row r="337" spans="1:33" s="2" customFormat="1" ht="27.75" customHeight="1" x14ac:dyDescent="0.25">
      <c r="A337" s="19" t="s">
        <v>5</v>
      </c>
      <c r="B337" s="19" t="s">
        <v>5</v>
      </c>
      <c r="C337" s="19" t="s">
        <v>5</v>
      </c>
      <c r="D337" s="18">
        <v>1211112</v>
      </c>
      <c r="E337" s="17" t="s">
        <v>55</v>
      </c>
      <c r="F337" s="16">
        <v>1481211188.0740004</v>
      </c>
      <c r="G337" s="16">
        <v>1787137253.6660001</v>
      </c>
      <c r="H337" s="16">
        <f>SUMIF($B$338:$B$344,"article",H338:H344)</f>
        <v>2169673668.5299997</v>
      </c>
      <c r="I337" s="16">
        <f>SUMIF($B$338:$B$344,"article",I338:I344)</f>
        <v>2188589070.1999998</v>
      </c>
      <c r="J337" s="16">
        <f>SUMIF($B$338:$B$344,"article",J338:J344)</f>
        <v>-18915401.670000143</v>
      </c>
      <c r="K337" s="15">
        <f>IF(G337&lt;&gt;0,I337/H337,0)</f>
        <v>1.0087180860165095</v>
      </c>
      <c r="L337" s="8">
        <f>I337/H337</f>
        <v>1.0087180860165095</v>
      </c>
      <c r="AB337" s="14"/>
      <c r="AC337" s="14"/>
      <c r="AD337" s="14"/>
      <c r="AE337" s="14"/>
      <c r="AF337" s="6"/>
    </row>
    <row r="338" spans="1:33" s="4" customFormat="1" ht="27.75" customHeight="1" x14ac:dyDescent="0.25">
      <c r="A338" s="13" t="s">
        <v>1</v>
      </c>
      <c r="B338" s="13" t="s">
        <v>1</v>
      </c>
      <c r="C338" s="12">
        <v>1211112</v>
      </c>
      <c r="D338" s="11">
        <v>1</v>
      </c>
      <c r="E338" s="10" t="s">
        <v>3</v>
      </c>
      <c r="F338" s="9">
        <v>1136859345.3300002</v>
      </c>
      <c r="G338" s="9">
        <v>1348859345.122</v>
      </c>
      <c r="H338" s="9">
        <v>1570029859.23</v>
      </c>
      <c r="I338" s="9">
        <v>1956022453.8200002</v>
      </c>
      <c r="J338" s="9">
        <f>H338-I338</f>
        <v>-385992594.59000015</v>
      </c>
      <c r="K338" s="8">
        <f>IF(G338&lt;&gt;0,I338/H338,0)</f>
        <v>1.2458504800534844</v>
      </c>
      <c r="L338" s="8">
        <f>I338/H338</f>
        <v>1.2458504800534844</v>
      </c>
      <c r="AB338" s="7"/>
      <c r="AC338" s="7"/>
      <c r="AD338" s="7"/>
      <c r="AE338" s="7"/>
      <c r="AF338" s="6"/>
      <c r="AG338" s="5"/>
    </row>
    <row r="339" spans="1:33" s="4" customFormat="1" ht="27.75" customHeight="1" x14ac:dyDescent="0.25">
      <c r="A339" s="13" t="s">
        <v>1</v>
      </c>
      <c r="B339" s="13" t="s">
        <v>1</v>
      </c>
      <c r="C339" s="12">
        <v>1211112</v>
      </c>
      <c r="D339" s="11">
        <v>2</v>
      </c>
      <c r="E339" s="10" t="s">
        <v>2</v>
      </c>
      <c r="F339" s="9">
        <v>80712308.032000005</v>
      </c>
      <c r="G339" s="9">
        <v>164559388.99900001</v>
      </c>
      <c r="H339" s="9">
        <v>109848327.59999999</v>
      </c>
      <c r="I339" s="9">
        <v>73754377.450000003</v>
      </c>
      <c r="J339" s="9">
        <f>H339-I339</f>
        <v>36093950.149999991</v>
      </c>
      <c r="K339" s="8">
        <f>IF(G339&lt;&gt;0,I339/H339,0)</f>
        <v>0.67142012137470186</v>
      </c>
      <c r="L339" s="8">
        <f>I339/H339</f>
        <v>0.67142012137470186</v>
      </c>
      <c r="AB339" s="7"/>
      <c r="AC339" s="7"/>
      <c r="AD339" s="7"/>
      <c r="AE339" s="7"/>
      <c r="AF339" s="6"/>
      <c r="AG339" s="5"/>
    </row>
    <row r="340" spans="1:33" s="4" customFormat="1" ht="27.75" customHeight="1" x14ac:dyDescent="0.25">
      <c r="A340" s="13" t="s">
        <v>1</v>
      </c>
      <c r="B340" s="13" t="s">
        <v>1</v>
      </c>
      <c r="C340" s="12">
        <v>1211112</v>
      </c>
      <c r="D340" s="11">
        <v>3</v>
      </c>
      <c r="E340" s="10" t="s">
        <v>15</v>
      </c>
      <c r="F340" s="9">
        <v>84095103.542000011</v>
      </c>
      <c r="G340" s="9">
        <v>155789519.405</v>
      </c>
      <c r="H340" s="9">
        <v>183892050.56</v>
      </c>
      <c r="I340" s="9">
        <v>139544590.22999999</v>
      </c>
      <c r="J340" s="9">
        <f>H340-I340</f>
        <v>44347460.330000013</v>
      </c>
      <c r="K340" s="8">
        <f>IF(G340&lt;&gt;0,I340/H340,0)</f>
        <v>0.75883970952006763</v>
      </c>
      <c r="L340" s="8">
        <f>I340/H340</f>
        <v>0.75883970952006763</v>
      </c>
      <c r="AB340" s="7"/>
      <c r="AC340" s="7"/>
      <c r="AD340" s="7"/>
      <c r="AE340" s="7"/>
      <c r="AF340" s="6"/>
      <c r="AG340" s="5"/>
    </row>
    <row r="341" spans="1:33" s="4" customFormat="1" ht="27.75" customHeight="1" x14ac:dyDescent="0.25">
      <c r="A341" s="13" t="s">
        <v>1</v>
      </c>
      <c r="B341" s="13" t="s">
        <v>1</v>
      </c>
      <c r="C341" s="12">
        <v>1211112</v>
      </c>
      <c r="D341" s="11">
        <v>4</v>
      </c>
      <c r="E341" s="10" t="s">
        <v>14</v>
      </c>
      <c r="F341" s="9">
        <v>34260060.560000002</v>
      </c>
      <c r="G341" s="9">
        <v>44427500.140000001</v>
      </c>
      <c r="H341" s="9">
        <v>299403435.14999998</v>
      </c>
      <c r="I341" s="9">
        <v>15767648.699999999</v>
      </c>
      <c r="J341" s="9">
        <f>H341-I341</f>
        <v>283635786.44999999</v>
      </c>
      <c r="K341" s="8">
        <f>IF(G341&lt;&gt;0,I341/H341,0)</f>
        <v>5.2663553082149733E-2</v>
      </c>
      <c r="L341" s="8">
        <f>I341/H341</f>
        <v>5.2663553082149733E-2</v>
      </c>
      <c r="AB341" s="7"/>
      <c r="AC341" s="7"/>
      <c r="AD341" s="7"/>
      <c r="AE341" s="7"/>
      <c r="AF341" s="6"/>
      <c r="AG341" s="5"/>
    </row>
    <row r="342" spans="1:33" s="4" customFormat="1" ht="27.75" customHeight="1" x14ac:dyDescent="0.25">
      <c r="A342" s="13" t="s">
        <v>1</v>
      </c>
      <c r="B342" s="13" t="s">
        <v>1</v>
      </c>
      <c r="C342" s="12">
        <v>1211112</v>
      </c>
      <c r="D342" s="11">
        <v>5</v>
      </c>
      <c r="E342" s="10" t="s">
        <v>13</v>
      </c>
      <c r="F342" s="9">
        <v>0</v>
      </c>
      <c r="G342" s="9">
        <v>0</v>
      </c>
      <c r="H342" s="9">
        <v>0</v>
      </c>
      <c r="I342" s="9">
        <v>0</v>
      </c>
      <c r="J342" s="9">
        <f>H342-I342</f>
        <v>0</v>
      </c>
      <c r="K342" s="8">
        <f>IF(G342&lt;&gt;0,I342/H342,0)</f>
        <v>0</v>
      </c>
      <c r="L342" s="8" t="e">
        <f>I342/H342</f>
        <v>#DIV/0!</v>
      </c>
      <c r="AB342" s="7"/>
      <c r="AC342" s="7"/>
      <c r="AD342" s="7"/>
      <c r="AE342" s="7"/>
      <c r="AF342" s="6"/>
      <c r="AG342" s="5"/>
    </row>
    <row r="343" spans="1:33" s="4" customFormat="1" ht="27.75" customHeight="1" x14ac:dyDescent="0.25">
      <c r="A343" s="13" t="s">
        <v>1</v>
      </c>
      <c r="B343" s="13" t="s">
        <v>1</v>
      </c>
      <c r="C343" s="12">
        <v>1211112</v>
      </c>
      <c r="D343" s="11">
        <v>7</v>
      </c>
      <c r="E343" s="10" t="s">
        <v>0</v>
      </c>
      <c r="F343" s="9">
        <v>5000000</v>
      </c>
      <c r="G343" s="9">
        <v>2500000</v>
      </c>
      <c r="H343" s="9">
        <v>2499996</v>
      </c>
      <c r="I343" s="9">
        <v>0</v>
      </c>
      <c r="J343" s="9">
        <f>H343-I343</f>
        <v>2499996</v>
      </c>
      <c r="K343" s="8">
        <f>IF(G343&lt;&gt;0,I343/H343,0)</f>
        <v>0</v>
      </c>
      <c r="L343" s="8">
        <f>I343/H343</f>
        <v>0</v>
      </c>
      <c r="AB343" s="7"/>
      <c r="AC343" s="7"/>
      <c r="AD343" s="7"/>
      <c r="AE343" s="7"/>
      <c r="AF343" s="6"/>
      <c r="AG343" s="5"/>
    </row>
    <row r="344" spans="1:33" s="4" customFormat="1" ht="27.75" customHeight="1" x14ac:dyDescent="0.25">
      <c r="A344" s="13" t="s">
        <v>1</v>
      </c>
      <c r="B344" s="13" t="s">
        <v>1</v>
      </c>
      <c r="C344" s="12">
        <v>1211112</v>
      </c>
      <c r="D344" s="11">
        <v>9</v>
      </c>
      <c r="E344" s="10" t="s">
        <v>12</v>
      </c>
      <c r="F344" s="9">
        <v>140284370.61000001</v>
      </c>
      <c r="G344" s="9">
        <v>71001500.00000003</v>
      </c>
      <c r="H344" s="9">
        <v>3999999.99</v>
      </c>
      <c r="I344" s="9">
        <v>3500000</v>
      </c>
      <c r="J344" s="9">
        <f>H344-I344</f>
        <v>499999.99000000022</v>
      </c>
      <c r="K344" s="8">
        <f>IF(G344&lt;&gt;0,I344/H344,0)</f>
        <v>0.87500000218749996</v>
      </c>
      <c r="L344" s="8">
        <f>I344/H344</f>
        <v>0.87500000218749996</v>
      </c>
      <c r="AB344" s="7"/>
      <c r="AC344" s="7"/>
      <c r="AD344" s="7"/>
      <c r="AE344" s="7"/>
      <c r="AF344" s="6"/>
      <c r="AG344" s="5"/>
    </row>
    <row r="345" spans="1:33" s="2" customFormat="1" ht="27.75" customHeight="1" x14ac:dyDescent="0.25">
      <c r="A345" s="19" t="s">
        <v>5</v>
      </c>
      <c r="B345" s="19" t="s">
        <v>5</v>
      </c>
      <c r="C345" s="19" t="s">
        <v>5</v>
      </c>
      <c r="D345" s="18">
        <v>1211117</v>
      </c>
      <c r="E345" s="17" t="s">
        <v>117</v>
      </c>
      <c r="F345" s="16">
        <v>54209420.780000001</v>
      </c>
      <c r="G345" s="16">
        <v>65462556.468000002</v>
      </c>
      <c r="H345" s="16">
        <f>SUMIF($B$346:$B$348,"article",H346:H348)</f>
        <v>95061377.469999999</v>
      </c>
      <c r="I345" s="16">
        <f>SUMIF($B$346:$B$348,"article",I346:I348)</f>
        <v>95352686.680000007</v>
      </c>
      <c r="J345" s="16">
        <f>SUMIF($B$346:$B$348,"article",J346:J348)</f>
        <v>-291309.21000000089</v>
      </c>
      <c r="K345" s="15">
        <f>IF(G345&lt;&gt;0,I345/H345,0)</f>
        <v>1.0030644328722456</v>
      </c>
      <c r="L345" s="8">
        <f>I345/H345</f>
        <v>1.0030644328722456</v>
      </c>
      <c r="AB345" s="14"/>
      <c r="AC345" s="14"/>
      <c r="AD345" s="14"/>
      <c r="AE345" s="14"/>
      <c r="AF345" s="6"/>
    </row>
    <row r="346" spans="1:33" s="4" customFormat="1" ht="27.75" customHeight="1" x14ac:dyDescent="0.25">
      <c r="A346" s="13" t="s">
        <v>1</v>
      </c>
      <c r="B346" s="13" t="s">
        <v>1</v>
      </c>
      <c r="C346" s="12">
        <v>1211117</v>
      </c>
      <c r="D346" s="11">
        <v>1</v>
      </c>
      <c r="E346" s="10" t="s">
        <v>3</v>
      </c>
      <c r="F346" s="9">
        <v>42500007.649999999</v>
      </c>
      <c r="G346" s="9">
        <v>47529639.938000001</v>
      </c>
      <c r="H346" s="9">
        <v>68714880.939999998</v>
      </c>
      <c r="I346" s="9">
        <v>68684440.469999999</v>
      </c>
      <c r="J346" s="9">
        <f>H346-I346</f>
        <v>30440.469999998808</v>
      </c>
      <c r="K346" s="8">
        <f>IF(G346&lt;&gt;0,I346/H346,0)</f>
        <v>0.99955700323447294</v>
      </c>
      <c r="L346" s="8">
        <f>I346/H346</f>
        <v>0.99955700323447294</v>
      </c>
      <c r="AB346" s="7"/>
      <c r="AC346" s="7"/>
      <c r="AD346" s="7"/>
      <c r="AE346" s="7"/>
      <c r="AF346" s="6"/>
      <c r="AG346" s="5"/>
    </row>
    <row r="347" spans="1:33" s="4" customFormat="1" ht="27.75" customHeight="1" x14ac:dyDescent="0.25">
      <c r="A347" s="13" t="s">
        <v>1</v>
      </c>
      <c r="B347" s="13" t="s">
        <v>1</v>
      </c>
      <c r="C347" s="12">
        <v>1211117</v>
      </c>
      <c r="D347" s="11">
        <v>2</v>
      </c>
      <c r="E347" s="10" t="s">
        <v>2</v>
      </c>
      <c r="F347" s="9">
        <v>11709413.130000001</v>
      </c>
      <c r="G347" s="9">
        <v>17932916.530000001</v>
      </c>
      <c r="H347" s="9">
        <v>26346496.530000001</v>
      </c>
      <c r="I347" s="9">
        <v>26668246.210000001</v>
      </c>
      <c r="J347" s="9">
        <f>H347-I347</f>
        <v>-321749.6799999997</v>
      </c>
      <c r="K347" s="8">
        <f>IF(G347&lt;&gt;0,I347/H347,0)</f>
        <v>1.0122122377688294</v>
      </c>
      <c r="L347" s="8">
        <f>I347/H347</f>
        <v>1.0122122377688294</v>
      </c>
      <c r="AB347" s="7"/>
      <c r="AC347" s="7"/>
      <c r="AD347" s="7"/>
      <c r="AE347" s="7"/>
      <c r="AF347" s="6"/>
      <c r="AG347" s="5"/>
    </row>
    <row r="348" spans="1:33" s="4" customFormat="1" ht="27.75" customHeight="1" x14ac:dyDescent="0.25">
      <c r="A348" s="13" t="s">
        <v>1</v>
      </c>
      <c r="B348" s="13" t="s">
        <v>1</v>
      </c>
      <c r="C348" s="12">
        <v>1211117</v>
      </c>
      <c r="D348" s="11">
        <v>7</v>
      </c>
      <c r="E348" s="10" t="s">
        <v>0</v>
      </c>
      <c r="F348" s="9">
        <v>0</v>
      </c>
      <c r="G348" s="9">
        <v>0</v>
      </c>
      <c r="H348" s="9">
        <v>0</v>
      </c>
      <c r="I348" s="9">
        <v>0</v>
      </c>
      <c r="J348" s="9">
        <f>H348-I348</f>
        <v>0</v>
      </c>
      <c r="K348" s="8">
        <f>IF(G348&lt;&gt;0,I348/H348,0)</f>
        <v>0</v>
      </c>
      <c r="L348" s="8" t="e">
        <f>I348/H348</f>
        <v>#DIV/0!</v>
      </c>
      <c r="AB348" s="7"/>
      <c r="AC348" s="7"/>
      <c r="AD348" s="7"/>
      <c r="AE348" s="7"/>
      <c r="AF348" s="6"/>
      <c r="AG348" s="5"/>
    </row>
    <row r="349" spans="1:33" s="2" customFormat="1" ht="27.75" customHeight="1" x14ac:dyDescent="0.25">
      <c r="A349" s="19" t="s">
        <v>5</v>
      </c>
      <c r="B349" s="19" t="s">
        <v>5</v>
      </c>
      <c r="C349" s="19" t="s">
        <v>5</v>
      </c>
      <c r="D349" s="18">
        <v>1211118</v>
      </c>
      <c r="E349" s="17" t="s">
        <v>116</v>
      </c>
      <c r="F349" s="16">
        <v>68796257.304000005</v>
      </c>
      <c r="G349" s="16">
        <v>108780330.5115</v>
      </c>
      <c r="H349" s="16">
        <f>SUMIF($B$350:$B$351,"article",H350:H351)</f>
        <v>103087882.87</v>
      </c>
      <c r="I349" s="16">
        <f>SUMIF($B$350:$B$351,"article",I350:I351)</f>
        <v>91207542.710000008</v>
      </c>
      <c r="J349" s="16">
        <f>SUMIF($B$350:$B$351,"article",J350:J351)</f>
        <v>11880340.159999989</v>
      </c>
      <c r="K349" s="15">
        <f>IF(G349&lt;&gt;0,I349/H349,0)</f>
        <v>0.88475522215368596</v>
      </c>
      <c r="L349" s="8">
        <f>I349/H349</f>
        <v>0.88475522215368596</v>
      </c>
      <c r="AB349" s="14"/>
      <c r="AC349" s="14"/>
      <c r="AD349" s="14"/>
      <c r="AE349" s="14"/>
      <c r="AF349" s="6"/>
    </row>
    <row r="350" spans="1:33" s="4" customFormat="1" ht="27.75" customHeight="1" x14ac:dyDescent="0.25">
      <c r="A350" s="13" t="s">
        <v>1</v>
      </c>
      <c r="B350" s="13" t="s">
        <v>1</v>
      </c>
      <c r="C350" s="12">
        <v>1211118</v>
      </c>
      <c r="D350" s="11">
        <v>1</v>
      </c>
      <c r="E350" s="10" t="s">
        <v>3</v>
      </c>
      <c r="F350" s="9">
        <v>25214402.039999999</v>
      </c>
      <c r="G350" s="9">
        <v>40349633.331499994</v>
      </c>
      <c r="H350" s="9">
        <v>37021084.689999998</v>
      </c>
      <c r="I350" s="9">
        <v>36875475.020000003</v>
      </c>
      <c r="J350" s="9">
        <f>H350-I350</f>
        <v>145609.66999999434</v>
      </c>
      <c r="K350" s="8">
        <f>IF(G350&lt;&gt;0,I350/H350,0)</f>
        <v>0.99606684484748964</v>
      </c>
      <c r="L350" s="8">
        <f>I350/H350</f>
        <v>0.99606684484748964</v>
      </c>
      <c r="AB350" s="7"/>
      <c r="AC350" s="7"/>
      <c r="AD350" s="7"/>
      <c r="AE350" s="7"/>
      <c r="AF350" s="6"/>
      <c r="AG350" s="5"/>
    </row>
    <row r="351" spans="1:33" s="4" customFormat="1" ht="27.75" customHeight="1" x14ac:dyDescent="0.25">
      <c r="A351" s="13" t="s">
        <v>1</v>
      </c>
      <c r="B351" s="13" t="s">
        <v>1</v>
      </c>
      <c r="C351" s="12">
        <v>1211118</v>
      </c>
      <c r="D351" s="11">
        <v>9</v>
      </c>
      <c r="E351" s="10" t="s">
        <v>12</v>
      </c>
      <c r="F351" s="9">
        <v>43581855.264000006</v>
      </c>
      <c r="G351" s="9">
        <v>68430697.180000007</v>
      </c>
      <c r="H351" s="9">
        <v>66066798.18</v>
      </c>
      <c r="I351" s="9">
        <v>54332067.690000005</v>
      </c>
      <c r="J351" s="9">
        <f>H351-I351</f>
        <v>11734730.489999995</v>
      </c>
      <c r="K351" s="8">
        <f>IF(G351&lt;&gt;0,I351/H351,0)</f>
        <v>0.82238082042316407</v>
      </c>
      <c r="L351" s="8">
        <f>I351/H351</f>
        <v>0.82238082042316407</v>
      </c>
      <c r="AB351" s="7"/>
      <c r="AC351" s="7"/>
      <c r="AD351" s="7"/>
      <c r="AE351" s="7"/>
      <c r="AF351" s="6"/>
      <c r="AG351" s="5"/>
    </row>
    <row r="352" spans="1:33" s="2" customFormat="1" ht="27.75" customHeight="1" x14ac:dyDescent="0.25">
      <c r="A352" s="19" t="s">
        <v>5</v>
      </c>
      <c r="B352" s="19" t="s">
        <v>5</v>
      </c>
      <c r="C352" s="19" t="s">
        <v>5</v>
      </c>
      <c r="D352" s="18">
        <v>1211119</v>
      </c>
      <c r="E352" s="17" t="s">
        <v>115</v>
      </c>
      <c r="F352" s="16">
        <v>166099995.13999999</v>
      </c>
      <c r="G352" s="16">
        <v>465453748.81799996</v>
      </c>
      <c r="H352" s="16">
        <f>SUMIF($B$353:$B$355,"article",H353:H355)</f>
        <v>518836331.65999997</v>
      </c>
      <c r="I352" s="16">
        <f>SUMIF($B$353:$B$355,"article",I353:I355)</f>
        <v>502262218.78999996</v>
      </c>
      <c r="J352" s="16">
        <f>SUMIF($B$353:$B$355,"article",J353:J355)</f>
        <v>16574112.870000035</v>
      </c>
      <c r="K352" s="15">
        <f>IF(G352&lt;&gt;0,I352/H352,0)</f>
        <v>0.96805521923075111</v>
      </c>
      <c r="L352" s="8">
        <f>I352/H352</f>
        <v>0.96805521923075111</v>
      </c>
      <c r="AB352" s="14"/>
      <c r="AC352" s="14"/>
      <c r="AD352" s="14"/>
      <c r="AE352" s="14"/>
      <c r="AF352" s="6"/>
    </row>
    <row r="353" spans="1:33" s="4" customFormat="1" ht="27.75" customHeight="1" x14ac:dyDescent="0.25">
      <c r="A353" s="13" t="s">
        <v>1</v>
      </c>
      <c r="B353" s="13" t="s">
        <v>1</v>
      </c>
      <c r="C353" s="12">
        <v>1211119</v>
      </c>
      <c r="D353" s="11">
        <v>1</v>
      </c>
      <c r="E353" s="10" t="s">
        <v>3</v>
      </c>
      <c r="F353" s="9">
        <v>126195116.03999999</v>
      </c>
      <c r="G353" s="9">
        <v>367433771.40799999</v>
      </c>
      <c r="H353" s="9">
        <v>380613178.50999999</v>
      </c>
      <c r="I353" s="9">
        <v>379033437.58999997</v>
      </c>
      <c r="J353" s="9">
        <f>H353-I353</f>
        <v>1579740.9200000167</v>
      </c>
      <c r="K353" s="8">
        <f>IF(G353&lt;&gt;0,I353/H353,0)</f>
        <v>0.99584948443933474</v>
      </c>
      <c r="L353" s="8">
        <f>I353/H353</f>
        <v>0.99584948443933474</v>
      </c>
      <c r="M353" s="7">
        <f>SUM(M351:M352)</f>
        <v>0</v>
      </c>
      <c r="N353" s="7">
        <f>SUM(N351:N352)</f>
        <v>0</v>
      </c>
      <c r="O353" s="7">
        <f>SUM(O351:O352)</f>
        <v>0</v>
      </c>
      <c r="P353" s="7">
        <f>SUM(P351:P352)</f>
        <v>0</v>
      </c>
      <c r="Q353" s="7">
        <f>SUM(Q351:Q352)</f>
        <v>0</v>
      </c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6"/>
      <c r="AG353" s="5"/>
    </row>
    <row r="354" spans="1:33" s="4" customFormat="1" ht="27.75" customHeight="1" x14ac:dyDescent="0.25">
      <c r="A354" s="13" t="s">
        <v>1</v>
      </c>
      <c r="B354" s="13" t="s">
        <v>1</v>
      </c>
      <c r="C354" s="12">
        <v>1211119</v>
      </c>
      <c r="D354" s="11">
        <v>2</v>
      </c>
      <c r="E354" s="10" t="s">
        <v>2</v>
      </c>
      <c r="F354" s="9">
        <v>39904879.100000001</v>
      </c>
      <c r="G354" s="9">
        <v>98019977.409999996</v>
      </c>
      <c r="H354" s="9">
        <v>138223153.15000001</v>
      </c>
      <c r="I354" s="9">
        <v>123228781.19999999</v>
      </c>
      <c r="J354" s="9">
        <f>H354-I354</f>
        <v>14994371.950000018</v>
      </c>
      <c r="K354" s="8">
        <f>IF(G354&lt;&gt;0,I354/H354,0)</f>
        <v>0.89152054769197675</v>
      </c>
      <c r="L354" s="8">
        <f>I354/H354</f>
        <v>0.89152054769197675</v>
      </c>
      <c r="M354" s="7">
        <f>SUM(M352:M352)</f>
        <v>0</v>
      </c>
      <c r="N354" s="7">
        <f>SUM(N352:N352)</f>
        <v>0</v>
      </c>
      <c r="O354" s="7">
        <f>SUM(O352:O352)</f>
        <v>0</v>
      </c>
      <c r="P354" s="7">
        <f>SUM(P352:P352)</f>
        <v>0</v>
      </c>
      <c r="Q354" s="7">
        <f>SUM(Q352:Q352)</f>
        <v>0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6"/>
      <c r="AG354" s="5"/>
    </row>
    <row r="355" spans="1:33" s="4" customFormat="1" ht="27.75" customHeight="1" x14ac:dyDescent="0.25">
      <c r="A355" s="13" t="s">
        <v>1</v>
      </c>
      <c r="B355" s="13" t="s">
        <v>1</v>
      </c>
      <c r="C355" s="12">
        <v>1211119</v>
      </c>
      <c r="D355" s="11">
        <v>7</v>
      </c>
      <c r="E355" s="10" t="s">
        <v>0</v>
      </c>
      <c r="F355" s="9">
        <v>0</v>
      </c>
      <c r="G355" s="9">
        <v>0</v>
      </c>
      <c r="H355" s="9">
        <v>0</v>
      </c>
      <c r="I355" s="9">
        <v>0</v>
      </c>
      <c r="J355" s="9">
        <f>H355-I355</f>
        <v>0</v>
      </c>
      <c r="K355" s="8">
        <f>IF(G355&lt;&gt;0,I355/H355,0)</f>
        <v>0</v>
      </c>
      <c r="L355" s="8" t="e">
        <f>I355/H355</f>
        <v>#DIV/0!</v>
      </c>
      <c r="M355" s="7">
        <f>SUM(M353:M353)</f>
        <v>0</v>
      </c>
      <c r="N355" s="7">
        <f>SUM(N353:N353)</f>
        <v>0</v>
      </c>
      <c r="O355" s="7">
        <f>SUM(O353:O353)</f>
        <v>0</v>
      </c>
      <c r="P355" s="7">
        <f>SUM(P353:P353)</f>
        <v>0</v>
      </c>
      <c r="Q355" s="7">
        <f>SUM(Q353:Q353)</f>
        <v>0</v>
      </c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6"/>
      <c r="AG355" s="5"/>
    </row>
    <row r="356" spans="1:33" s="2" customFormat="1" ht="27.75" customHeight="1" x14ac:dyDescent="0.25">
      <c r="A356" s="19" t="s">
        <v>5</v>
      </c>
      <c r="B356" s="19" t="s">
        <v>5</v>
      </c>
      <c r="C356" s="19" t="s">
        <v>5</v>
      </c>
      <c r="D356" s="18">
        <v>1211120</v>
      </c>
      <c r="E356" s="17" t="s">
        <v>114</v>
      </c>
      <c r="F356" s="16">
        <v>0</v>
      </c>
      <c r="G356" s="16">
        <v>0</v>
      </c>
      <c r="H356" s="16">
        <f>SUMIF($B$357:$B$357,"article",H357:H357)</f>
        <v>0</v>
      </c>
      <c r="I356" s="16">
        <f>SUMIF($B$357:$B$357,"article",I357:I357)</f>
        <v>0</v>
      </c>
      <c r="J356" s="16">
        <f>SUMIF($B$357:$B$357,"article",J357:J357)</f>
        <v>0</v>
      </c>
      <c r="K356" s="15">
        <f>IF(G356&lt;&gt;0,I356/H356,0)</f>
        <v>0</v>
      </c>
      <c r="L356" s="8" t="e">
        <f>I356/H356</f>
        <v>#DIV/0!</v>
      </c>
      <c r="AB356" s="14"/>
      <c r="AC356" s="14"/>
      <c r="AD356" s="14"/>
      <c r="AE356" s="14"/>
      <c r="AF356" s="6"/>
    </row>
    <row r="357" spans="1:33" s="4" customFormat="1" ht="27.75" customHeight="1" x14ac:dyDescent="0.25">
      <c r="A357" s="13" t="s">
        <v>1</v>
      </c>
      <c r="B357" s="13" t="s">
        <v>1</v>
      </c>
      <c r="C357" s="12">
        <v>1211120</v>
      </c>
      <c r="D357" s="11">
        <v>9</v>
      </c>
      <c r="E357" s="10" t="s">
        <v>12</v>
      </c>
      <c r="F357" s="9">
        <v>0</v>
      </c>
      <c r="G357" s="9">
        <v>0</v>
      </c>
      <c r="H357" s="9">
        <v>0</v>
      </c>
      <c r="I357" s="9">
        <v>0</v>
      </c>
      <c r="J357" s="9">
        <f>H357-I357</f>
        <v>0</v>
      </c>
      <c r="K357" s="8">
        <f>IF(G357&lt;&gt;0,I357/H357,0)</f>
        <v>0</v>
      </c>
      <c r="L357" s="8" t="e">
        <f>I357/H357</f>
        <v>#DIV/0!</v>
      </c>
      <c r="AB357" s="7"/>
      <c r="AC357" s="7"/>
      <c r="AD357" s="7"/>
      <c r="AE357" s="7"/>
      <c r="AF357" s="6"/>
      <c r="AG357" s="5"/>
    </row>
    <row r="358" spans="1:33" s="2" customFormat="1" ht="27.75" customHeight="1" x14ac:dyDescent="0.25">
      <c r="A358" s="19" t="s">
        <v>5</v>
      </c>
      <c r="B358" s="19" t="s">
        <v>5</v>
      </c>
      <c r="C358" s="19" t="s">
        <v>5</v>
      </c>
      <c r="D358" s="18">
        <v>1211121</v>
      </c>
      <c r="E358" s="17" t="s">
        <v>113</v>
      </c>
      <c r="F358" s="16">
        <v>34999999.936000004</v>
      </c>
      <c r="G358" s="16">
        <v>40220677.910000004</v>
      </c>
      <c r="H358" s="16">
        <f>SUMIF($B$367:$B$373,"article",H359:H365)</f>
        <v>84060632.919999987</v>
      </c>
      <c r="I358" s="16">
        <f>SUMIF($B$367:$B$373,"article",I359:I365)</f>
        <v>83631784.670000002</v>
      </c>
      <c r="J358" s="16">
        <f>SUMIF($B$367:$B$373,"article",J359:J365)</f>
        <v>428848.24999999255</v>
      </c>
      <c r="K358" s="15">
        <f>IF(G358&lt;&gt;0,I358/H358,0)</f>
        <v>0.99489834616867423</v>
      </c>
      <c r="L358" s="8">
        <f>I358/H358</f>
        <v>0.99489834616867423</v>
      </c>
      <c r="AB358" s="14"/>
      <c r="AC358" s="14"/>
      <c r="AD358" s="14"/>
      <c r="AE358" s="14"/>
      <c r="AF358" s="6"/>
    </row>
    <row r="359" spans="1:33" s="4" customFormat="1" ht="27.75" customHeight="1" x14ac:dyDescent="0.25">
      <c r="A359" s="13" t="s">
        <v>1</v>
      </c>
      <c r="B359" s="13" t="s">
        <v>1</v>
      </c>
      <c r="C359" s="12">
        <v>1211121</v>
      </c>
      <c r="D359" s="11">
        <v>1</v>
      </c>
      <c r="E359" s="10" t="s">
        <v>3</v>
      </c>
      <c r="F359" s="9">
        <v>19416103</v>
      </c>
      <c r="G359" s="9">
        <v>24796137.110000003</v>
      </c>
      <c r="H359" s="9">
        <v>40328862.119999997</v>
      </c>
      <c r="I359" s="9">
        <v>40328363.340000004</v>
      </c>
      <c r="J359" s="9">
        <f>H359-I359</f>
        <v>498.77999999374151</v>
      </c>
      <c r="K359" s="8">
        <f>IF(G359&lt;&gt;0,I359/H359,0)</f>
        <v>0.99998763218266584</v>
      </c>
      <c r="L359" s="8">
        <f>I359/H359</f>
        <v>0.99998763218266584</v>
      </c>
      <c r="AB359" s="7"/>
      <c r="AC359" s="7"/>
      <c r="AD359" s="7"/>
      <c r="AE359" s="7"/>
      <c r="AF359" s="6"/>
      <c r="AG359" s="5"/>
    </row>
    <row r="360" spans="1:33" s="4" customFormat="1" ht="27.75" customHeight="1" x14ac:dyDescent="0.25">
      <c r="A360" s="13" t="s">
        <v>1</v>
      </c>
      <c r="B360" s="13" t="s">
        <v>1</v>
      </c>
      <c r="C360" s="12">
        <v>1211121</v>
      </c>
      <c r="D360" s="11">
        <v>2</v>
      </c>
      <c r="E360" s="10" t="s">
        <v>2</v>
      </c>
      <c r="F360" s="9">
        <v>15583896.936000001</v>
      </c>
      <c r="G360" s="9">
        <v>15424540.800000001</v>
      </c>
      <c r="H360" s="9">
        <v>43731770.799999997</v>
      </c>
      <c r="I360" s="9">
        <v>43303421.329999998</v>
      </c>
      <c r="J360" s="9">
        <f>H360-I360</f>
        <v>428349.46999999881</v>
      </c>
      <c r="K360" s="8">
        <f>IF(G360&lt;&gt;0,I360/H360,0)</f>
        <v>0.9902050737446928</v>
      </c>
      <c r="L360" s="8">
        <f>I360/H360</f>
        <v>0.9902050737446928</v>
      </c>
      <c r="AB360" s="7"/>
      <c r="AC360" s="7"/>
      <c r="AD360" s="7"/>
      <c r="AE360" s="7"/>
      <c r="AF360" s="6"/>
      <c r="AG360" s="5"/>
    </row>
    <row r="361" spans="1:33" s="4" customFormat="1" ht="27.75" customHeight="1" x14ac:dyDescent="0.25">
      <c r="A361" s="13" t="s">
        <v>1</v>
      </c>
      <c r="B361" s="13" t="s">
        <v>1</v>
      </c>
      <c r="C361" s="12">
        <v>1211121</v>
      </c>
      <c r="D361" s="11">
        <v>3</v>
      </c>
      <c r="E361" s="10" t="s">
        <v>15</v>
      </c>
      <c r="F361" s="9">
        <v>0</v>
      </c>
      <c r="G361" s="9">
        <v>0</v>
      </c>
      <c r="H361" s="9">
        <v>0</v>
      </c>
      <c r="I361" s="9">
        <v>0</v>
      </c>
      <c r="J361" s="9">
        <f>H361-I361</f>
        <v>0</v>
      </c>
      <c r="K361" s="8">
        <f>IF(G361&lt;&gt;0,I361/H361,0)</f>
        <v>0</v>
      </c>
      <c r="L361" s="8" t="e">
        <f>I361/H361</f>
        <v>#DIV/0!</v>
      </c>
      <c r="AB361" s="7"/>
      <c r="AC361" s="7"/>
      <c r="AD361" s="7"/>
      <c r="AE361" s="7"/>
      <c r="AF361" s="6"/>
      <c r="AG361" s="5"/>
    </row>
    <row r="362" spans="1:33" s="4" customFormat="1" ht="27.75" customHeight="1" x14ac:dyDescent="0.25">
      <c r="A362" s="13" t="s">
        <v>1</v>
      </c>
      <c r="B362" s="13" t="s">
        <v>1</v>
      </c>
      <c r="C362" s="12">
        <v>1211121</v>
      </c>
      <c r="D362" s="11">
        <v>4</v>
      </c>
      <c r="E362" s="10" t="s">
        <v>14</v>
      </c>
      <c r="F362" s="9">
        <v>0</v>
      </c>
      <c r="G362" s="9">
        <v>0</v>
      </c>
      <c r="H362" s="9">
        <v>0</v>
      </c>
      <c r="I362" s="9">
        <v>0</v>
      </c>
      <c r="J362" s="9">
        <f>H362-I362</f>
        <v>0</v>
      </c>
      <c r="K362" s="8">
        <f>IF(G362&lt;&gt;0,I362/H362,0)</f>
        <v>0</v>
      </c>
      <c r="L362" s="8" t="e">
        <f>I362/H362</f>
        <v>#DIV/0!</v>
      </c>
      <c r="AB362" s="7"/>
      <c r="AC362" s="7"/>
      <c r="AD362" s="7"/>
      <c r="AE362" s="7"/>
      <c r="AF362" s="6"/>
      <c r="AG362" s="5"/>
    </row>
    <row r="363" spans="1:33" s="4" customFormat="1" ht="27.75" customHeight="1" x14ac:dyDescent="0.25">
      <c r="A363" s="13" t="s">
        <v>1</v>
      </c>
      <c r="B363" s="13" t="s">
        <v>1</v>
      </c>
      <c r="C363" s="12">
        <v>1211121</v>
      </c>
      <c r="D363" s="11">
        <v>5</v>
      </c>
      <c r="E363" s="10" t="s">
        <v>13</v>
      </c>
      <c r="F363" s="9">
        <v>0</v>
      </c>
      <c r="G363" s="9">
        <v>0</v>
      </c>
      <c r="H363" s="9">
        <v>0</v>
      </c>
      <c r="I363" s="9">
        <v>0</v>
      </c>
      <c r="J363" s="9">
        <f>H363-I363</f>
        <v>0</v>
      </c>
      <c r="K363" s="8">
        <f>IF(G363&lt;&gt;0,I363/H363,0)</f>
        <v>0</v>
      </c>
      <c r="L363" s="8" t="e">
        <f>I363/H363</f>
        <v>#DIV/0!</v>
      </c>
      <c r="AB363" s="7"/>
      <c r="AC363" s="7"/>
      <c r="AD363" s="7"/>
      <c r="AE363" s="7"/>
      <c r="AF363" s="6"/>
      <c r="AG363" s="5"/>
    </row>
    <row r="364" spans="1:33" s="4" customFormat="1" ht="27.75" customHeight="1" x14ac:dyDescent="0.25">
      <c r="A364" s="13" t="s">
        <v>1</v>
      </c>
      <c r="B364" s="13" t="s">
        <v>1</v>
      </c>
      <c r="C364" s="12">
        <v>1211121</v>
      </c>
      <c r="D364" s="11">
        <v>7</v>
      </c>
      <c r="E364" s="10" t="s">
        <v>0</v>
      </c>
      <c r="F364" s="9">
        <v>0</v>
      </c>
      <c r="G364" s="9">
        <v>0</v>
      </c>
      <c r="H364" s="9">
        <v>0</v>
      </c>
      <c r="I364" s="9">
        <v>0</v>
      </c>
      <c r="J364" s="9">
        <f>H364-I364</f>
        <v>0</v>
      </c>
      <c r="K364" s="8">
        <f>IF(G364&lt;&gt;0,I364/H364,0)</f>
        <v>0</v>
      </c>
      <c r="L364" s="8" t="e">
        <f>I364/H364</f>
        <v>#DIV/0!</v>
      </c>
      <c r="AB364" s="7"/>
      <c r="AC364" s="7"/>
      <c r="AD364" s="7"/>
      <c r="AE364" s="7"/>
      <c r="AF364" s="6"/>
      <c r="AG364" s="5"/>
    </row>
    <row r="365" spans="1:33" s="4" customFormat="1" ht="27.75" customHeight="1" x14ac:dyDescent="0.25">
      <c r="A365" s="13" t="s">
        <v>1</v>
      </c>
      <c r="B365" s="13" t="s">
        <v>1</v>
      </c>
      <c r="C365" s="12">
        <v>1211121</v>
      </c>
      <c r="D365" s="11">
        <v>9</v>
      </c>
      <c r="E365" s="10" t="s">
        <v>12</v>
      </c>
      <c r="F365" s="9">
        <v>0</v>
      </c>
      <c r="G365" s="9">
        <v>0</v>
      </c>
      <c r="H365" s="9">
        <v>0</v>
      </c>
      <c r="I365" s="9">
        <v>0</v>
      </c>
      <c r="J365" s="9">
        <f>H365-I365</f>
        <v>0</v>
      </c>
      <c r="K365" s="8">
        <f>IF(G365&lt;&gt;0,I365/H365,0)</f>
        <v>0</v>
      </c>
      <c r="L365" s="8" t="e">
        <f>I365/H365</f>
        <v>#DIV/0!</v>
      </c>
      <c r="AB365" s="7"/>
      <c r="AC365" s="7"/>
      <c r="AD365" s="7"/>
      <c r="AE365" s="7"/>
      <c r="AF365" s="6"/>
      <c r="AG365" s="5"/>
    </row>
    <row r="366" spans="1:33" s="2" customFormat="1" ht="27.75" customHeight="1" x14ac:dyDescent="0.25">
      <c r="A366" s="19" t="s">
        <v>5</v>
      </c>
      <c r="B366" s="19" t="s">
        <v>5</v>
      </c>
      <c r="C366" s="19" t="s">
        <v>5</v>
      </c>
      <c r="D366" s="18">
        <v>1211122</v>
      </c>
      <c r="E366" s="17" t="s">
        <v>112</v>
      </c>
      <c r="F366" s="16">
        <v>0</v>
      </c>
      <c r="G366" s="16">
        <v>0</v>
      </c>
      <c r="H366" s="16">
        <f>SUMIF($B$367:$B$373,"article",H367:H373)</f>
        <v>57000000</v>
      </c>
      <c r="I366" s="16">
        <f>SUMIF($B$367:$B$373,"article",I367:I373)</f>
        <v>54740613.699999996</v>
      </c>
      <c r="J366" s="16">
        <f>SUMIF($B$367:$B$373,"article",J367:J373)</f>
        <v>2259386.3000000045</v>
      </c>
      <c r="K366" s="15">
        <f>IF(G366&lt;&gt;0,I366/H366,0)</f>
        <v>0</v>
      </c>
      <c r="L366" s="8">
        <f>I366/H366</f>
        <v>0.96036164385964906</v>
      </c>
      <c r="AB366" s="14"/>
      <c r="AC366" s="14"/>
      <c r="AD366" s="14"/>
      <c r="AE366" s="14"/>
      <c r="AF366" s="6"/>
    </row>
    <row r="367" spans="1:33" s="4" customFormat="1" ht="27.75" customHeight="1" x14ac:dyDescent="0.25">
      <c r="A367" s="13" t="s">
        <v>1</v>
      </c>
      <c r="B367" s="13" t="s">
        <v>1</v>
      </c>
      <c r="C367" s="12">
        <v>1211122</v>
      </c>
      <c r="D367" s="11">
        <v>1</v>
      </c>
      <c r="E367" s="10" t="s">
        <v>3</v>
      </c>
      <c r="F367" s="9">
        <v>0</v>
      </c>
      <c r="G367" s="9">
        <v>0</v>
      </c>
      <c r="H367" s="9">
        <v>34000000</v>
      </c>
      <c r="I367" s="9">
        <v>33852246.699999996</v>
      </c>
      <c r="J367" s="9">
        <f>H367-I367</f>
        <v>147753.30000000447</v>
      </c>
      <c r="K367" s="8">
        <f>IF(G367&lt;&gt;0,I367/H367,0)</f>
        <v>0</v>
      </c>
      <c r="L367" s="8">
        <f>I367/H367</f>
        <v>0.99565431470588217</v>
      </c>
      <c r="AB367" s="7"/>
      <c r="AC367" s="7"/>
      <c r="AD367" s="7"/>
      <c r="AE367" s="7"/>
      <c r="AF367" s="6"/>
      <c r="AG367" s="5"/>
    </row>
    <row r="368" spans="1:33" s="4" customFormat="1" ht="27.75" customHeight="1" x14ac:dyDescent="0.25">
      <c r="A368" s="13" t="s">
        <v>1</v>
      </c>
      <c r="B368" s="13" t="s">
        <v>1</v>
      </c>
      <c r="C368" s="12">
        <v>1211122</v>
      </c>
      <c r="D368" s="11">
        <v>2</v>
      </c>
      <c r="E368" s="10" t="s">
        <v>2</v>
      </c>
      <c r="F368" s="9">
        <v>0</v>
      </c>
      <c r="G368" s="9">
        <v>0</v>
      </c>
      <c r="H368" s="9">
        <v>23000000</v>
      </c>
      <c r="I368" s="9">
        <v>20888367</v>
      </c>
      <c r="J368" s="9">
        <f>H368-I368</f>
        <v>2111633</v>
      </c>
      <c r="K368" s="8">
        <f>IF(G368&lt;&gt;0,I368/H368,0)</f>
        <v>0</v>
      </c>
      <c r="L368" s="8">
        <f>I368/H368</f>
        <v>0.90818986956521741</v>
      </c>
      <c r="AB368" s="7"/>
      <c r="AC368" s="7"/>
      <c r="AD368" s="7"/>
      <c r="AE368" s="7"/>
      <c r="AF368" s="6"/>
      <c r="AG368" s="5"/>
    </row>
    <row r="369" spans="1:33" s="4" customFormat="1" ht="27.75" customHeight="1" x14ac:dyDescent="0.25">
      <c r="A369" s="13" t="s">
        <v>1</v>
      </c>
      <c r="B369" s="13" t="s">
        <v>1</v>
      </c>
      <c r="C369" s="12">
        <v>1211122</v>
      </c>
      <c r="D369" s="11">
        <v>3</v>
      </c>
      <c r="E369" s="10" t="s">
        <v>15</v>
      </c>
      <c r="F369" s="9">
        <v>0</v>
      </c>
      <c r="G369" s="9">
        <v>0</v>
      </c>
      <c r="H369" s="9">
        <v>0</v>
      </c>
      <c r="I369" s="9">
        <v>0</v>
      </c>
      <c r="J369" s="9">
        <f>H369-I369</f>
        <v>0</v>
      </c>
      <c r="K369" s="8">
        <f>IF(G369&lt;&gt;0,I369/H369,0)</f>
        <v>0</v>
      </c>
      <c r="L369" s="8" t="e">
        <f>I369/H369</f>
        <v>#DIV/0!</v>
      </c>
      <c r="AB369" s="7"/>
      <c r="AC369" s="7"/>
      <c r="AD369" s="7"/>
      <c r="AE369" s="7"/>
      <c r="AF369" s="6"/>
      <c r="AG369" s="5"/>
    </row>
    <row r="370" spans="1:33" s="4" customFormat="1" ht="27.75" customHeight="1" x14ac:dyDescent="0.25">
      <c r="A370" s="13" t="s">
        <v>1</v>
      </c>
      <c r="B370" s="13" t="s">
        <v>1</v>
      </c>
      <c r="C370" s="12">
        <v>1211122</v>
      </c>
      <c r="D370" s="11">
        <v>4</v>
      </c>
      <c r="E370" s="10" t="s">
        <v>14</v>
      </c>
      <c r="F370" s="9">
        <v>0</v>
      </c>
      <c r="G370" s="9">
        <v>0</v>
      </c>
      <c r="H370" s="9">
        <v>0</v>
      </c>
      <c r="I370" s="9">
        <v>0</v>
      </c>
      <c r="J370" s="9">
        <f>H370-I370</f>
        <v>0</v>
      </c>
      <c r="K370" s="8">
        <f>IF(G370&lt;&gt;0,I370/H370,0)</f>
        <v>0</v>
      </c>
      <c r="L370" s="8" t="e">
        <f>I370/H370</f>
        <v>#DIV/0!</v>
      </c>
      <c r="AB370" s="7"/>
      <c r="AC370" s="7"/>
      <c r="AD370" s="7"/>
      <c r="AE370" s="7"/>
      <c r="AF370" s="6"/>
      <c r="AG370" s="5"/>
    </row>
    <row r="371" spans="1:33" s="4" customFormat="1" ht="27.75" customHeight="1" x14ac:dyDescent="0.25">
      <c r="A371" s="13" t="s">
        <v>1</v>
      </c>
      <c r="B371" s="13" t="s">
        <v>1</v>
      </c>
      <c r="C371" s="12">
        <v>1211122</v>
      </c>
      <c r="D371" s="11">
        <v>5</v>
      </c>
      <c r="E371" s="10" t="s">
        <v>13</v>
      </c>
      <c r="F371" s="9">
        <v>0</v>
      </c>
      <c r="G371" s="9">
        <v>0</v>
      </c>
      <c r="H371" s="9">
        <v>0</v>
      </c>
      <c r="I371" s="9">
        <v>0</v>
      </c>
      <c r="J371" s="9">
        <f>H371-I371</f>
        <v>0</v>
      </c>
      <c r="K371" s="8">
        <f>IF(G371&lt;&gt;0,I371/H371,0)</f>
        <v>0</v>
      </c>
      <c r="L371" s="8" t="e">
        <f>I371/H371</f>
        <v>#DIV/0!</v>
      </c>
      <c r="AB371" s="7"/>
      <c r="AC371" s="7"/>
      <c r="AD371" s="7"/>
      <c r="AE371" s="7"/>
      <c r="AF371" s="6"/>
      <c r="AG371" s="5"/>
    </row>
    <row r="372" spans="1:33" s="4" customFormat="1" ht="27.75" customHeight="1" x14ac:dyDescent="0.25">
      <c r="A372" s="13" t="s">
        <v>1</v>
      </c>
      <c r="B372" s="13" t="s">
        <v>1</v>
      </c>
      <c r="C372" s="12">
        <v>1211122</v>
      </c>
      <c r="D372" s="11">
        <v>7</v>
      </c>
      <c r="E372" s="10" t="s">
        <v>0</v>
      </c>
      <c r="F372" s="9">
        <v>0</v>
      </c>
      <c r="G372" s="9">
        <v>0</v>
      </c>
      <c r="H372" s="9">
        <v>0</v>
      </c>
      <c r="I372" s="9">
        <v>0</v>
      </c>
      <c r="J372" s="9">
        <f>H372-I372</f>
        <v>0</v>
      </c>
      <c r="K372" s="8">
        <f>IF(G372&lt;&gt;0,I372/H372,0)</f>
        <v>0</v>
      </c>
      <c r="L372" s="8" t="e">
        <f>I372/H372</f>
        <v>#DIV/0!</v>
      </c>
      <c r="AB372" s="7"/>
      <c r="AC372" s="7"/>
      <c r="AD372" s="7"/>
      <c r="AE372" s="7"/>
      <c r="AF372" s="6"/>
      <c r="AG372" s="5"/>
    </row>
    <row r="373" spans="1:33" s="4" customFormat="1" ht="27.75" customHeight="1" x14ac:dyDescent="0.25">
      <c r="A373" s="13" t="s">
        <v>1</v>
      </c>
      <c r="B373" s="13" t="s">
        <v>1</v>
      </c>
      <c r="C373" s="12">
        <v>1211122</v>
      </c>
      <c r="D373" s="11">
        <v>9</v>
      </c>
      <c r="E373" s="10" t="s">
        <v>12</v>
      </c>
      <c r="F373" s="9">
        <v>0</v>
      </c>
      <c r="G373" s="9">
        <v>0</v>
      </c>
      <c r="H373" s="9">
        <v>0</v>
      </c>
      <c r="I373" s="9">
        <v>0</v>
      </c>
      <c r="J373" s="9">
        <f>H373-I373</f>
        <v>0</v>
      </c>
      <c r="K373" s="8">
        <f>IF(G373&lt;&gt;0,I373/H373,0)</f>
        <v>0</v>
      </c>
      <c r="L373" s="8" t="e">
        <f>I373/H373</f>
        <v>#DIV/0!</v>
      </c>
      <c r="AB373" s="7"/>
      <c r="AC373" s="7"/>
      <c r="AD373" s="7"/>
      <c r="AE373" s="7"/>
      <c r="AF373" s="6"/>
      <c r="AG373" s="5"/>
    </row>
    <row r="374" spans="1:33" s="20" customFormat="1" ht="27.75" customHeight="1" x14ac:dyDescent="0.25">
      <c r="A374" s="25" t="s">
        <v>7</v>
      </c>
      <c r="B374" s="25" t="s">
        <v>7</v>
      </c>
      <c r="C374" s="25" t="s">
        <v>7</v>
      </c>
      <c r="D374" s="24">
        <v>12112</v>
      </c>
      <c r="E374" s="23" t="s">
        <v>94</v>
      </c>
      <c r="F374" s="22">
        <v>9370744673.5100002</v>
      </c>
      <c r="G374" s="22">
        <v>10989215447.809998</v>
      </c>
      <c r="H374" s="22">
        <f>SUMIF($B$374:$B$382,"section",H374:H382)</f>
        <v>15036627344.74</v>
      </c>
      <c r="I374" s="22">
        <f>SUMIF($B$374:$B$382,"section",I374:I382)</f>
        <v>14559586127.179998</v>
      </c>
      <c r="J374" s="22">
        <f>SUMIF($B$374:$B$382,"section",J374:J382)</f>
        <v>477041217.56000072</v>
      </c>
      <c r="K374" s="21">
        <f>IF(G374&lt;&gt;0,I374/H374,0)</f>
        <v>0.96827471968128032</v>
      </c>
      <c r="L374" s="8">
        <f>I374/H374</f>
        <v>0.96827471968128032</v>
      </c>
      <c r="AF374" s="6"/>
    </row>
    <row r="375" spans="1:33" s="2" customFormat="1" ht="27.75" customHeight="1" x14ac:dyDescent="0.25">
      <c r="A375" s="19" t="s">
        <v>5</v>
      </c>
      <c r="B375" s="19" t="s">
        <v>5</v>
      </c>
      <c r="C375" s="19" t="s">
        <v>5</v>
      </c>
      <c r="D375" s="18">
        <v>1211216</v>
      </c>
      <c r="E375" s="17" t="s">
        <v>111</v>
      </c>
      <c r="F375" s="16">
        <v>9370744673.5100002</v>
      </c>
      <c r="G375" s="16">
        <v>10989215447.809998</v>
      </c>
      <c r="H375" s="16">
        <f>SUMIF($B$376:$B$382,"article",H376:H382)</f>
        <v>15036627344.74</v>
      </c>
      <c r="I375" s="16">
        <f>SUMIF($B$376:$B$382,"article",I376:I382)</f>
        <v>14559586127.179998</v>
      </c>
      <c r="J375" s="16">
        <f>SUMIF($B$376:$B$382,"article",J376:J382)</f>
        <v>477041217.56000072</v>
      </c>
      <c r="K375" s="15">
        <f>IF(G375&lt;&gt;0,I375/H375,0)</f>
        <v>0.96827471968128032</v>
      </c>
      <c r="L375" s="8">
        <f>I375/H375</f>
        <v>0.96827471968128032</v>
      </c>
      <c r="AB375" s="14"/>
      <c r="AC375" s="14"/>
      <c r="AD375" s="14"/>
      <c r="AE375" s="14"/>
      <c r="AF375" s="6"/>
    </row>
    <row r="376" spans="1:33" s="4" customFormat="1" ht="27.75" customHeight="1" x14ac:dyDescent="0.25">
      <c r="A376" s="13" t="s">
        <v>1</v>
      </c>
      <c r="B376" s="13" t="s">
        <v>1</v>
      </c>
      <c r="C376" s="12">
        <v>1211216</v>
      </c>
      <c r="D376" s="11">
        <v>1</v>
      </c>
      <c r="E376" s="10" t="s">
        <v>3</v>
      </c>
      <c r="F376" s="9">
        <v>7434084917.3000002</v>
      </c>
      <c r="G376" s="9">
        <v>8965578081.8899994</v>
      </c>
      <c r="H376" s="9">
        <v>12172319739.08</v>
      </c>
      <c r="I376" s="9">
        <v>11776554514.299999</v>
      </c>
      <c r="J376" s="9">
        <f>H376-I376</f>
        <v>395765224.78000069</v>
      </c>
      <c r="K376" s="8">
        <f>IF(G376&lt;&gt;0,I376/H376,0)</f>
        <v>0.96748645835276803</v>
      </c>
      <c r="L376" s="8">
        <f>I376/H376</f>
        <v>0.96748645835276803</v>
      </c>
      <c r="AB376" s="7"/>
      <c r="AC376" s="7"/>
      <c r="AD376" s="7"/>
      <c r="AE376" s="7"/>
      <c r="AF376" s="6"/>
      <c r="AG376" s="5"/>
    </row>
    <row r="377" spans="1:33" s="4" customFormat="1" ht="27.75" customHeight="1" x14ac:dyDescent="0.25">
      <c r="A377" s="13" t="s">
        <v>1</v>
      </c>
      <c r="B377" s="13" t="s">
        <v>1</v>
      </c>
      <c r="C377" s="12">
        <v>1211216</v>
      </c>
      <c r="D377" s="11">
        <v>2</v>
      </c>
      <c r="E377" s="10" t="s">
        <v>2</v>
      </c>
      <c r="F377" s="9">
        <v>113995064.08000001</v>
      </c>
      <c r="G377" s="9">
        <v>83242090.719999999</v>
      </c>
      <c r="H377" s="9">
        <v>51682022.789999999</v>
      </c>
      <c r="I377" s="9">
        <v>52165380.890000001</v>
      </c>
      <c r="J377" s="9">
        <f>H377-I377</f>
        <v>-483358.10000000149</v>
      </c>
      <c r="K377" s="8">
        <f>IF(G377&lt;&gt;0,I377/H377,0)</f>
        <v>1.009352538347116</v>
      </c>
      <c r="L377" s="8">
        <f>I377/H377</f>
        <v>1.009352538347116</v>
      </c>
      <c r="AB377" s="7"/>
      <c r="AC377" s="7"/>
      <c r="AD377" s="7"/>
      <c r="AE377" s="7"/>
      <c r="AF377" s="6"/>
      <c r="AG377" s="5"/>
    </row>
    <row r="378" spans="1:33" s="4" customFormat="1" ht="27.75" customHeight="1" x14ac:dyDescent="0.25">
      <c r="A378" s="13" t="s">
        <v>1</v>
      </c>
      <c r="B378" s="13" t="s">
        <v>1</v>
      </c>
      <c r="C378" s="12">
        <v>1211216</v>
      </c>
      <c r="D378" s="11">
        <v>3</v>
      </c>
      <c r="E378" s="10" t="s">
        <v>15</v>
      </c>
      <c r="F378" s="9">
        <v>1475368241.21</v>
      </c>
      <c r="G378" s="9">
        <v>1579044546.8</v>
      </c>
      <c r="H378" s="9">
        <v>2294754109.4699998</v>
      </c>
      <c r="I378" s="9">
        <v>2309291223.5299997</v>
      </c>
      <c r="J378" s="9">
        <f>H378-I378</f>
        <v>-14537114.059999943</v>
      </c>
      <c r="K378" s="8">
        <f>IF(G378&lt;&gt;0,I378/H378,0)</f>
        <v>1.006334933228797</v>
      </c>
      <c r="L378" s="8">
        <f>I378/H378</f>
        <v>1.006334933228797</v>
      </c>
      <c r="AB378" s="7"/>
      <c r="AC378" s="7"/>
      <c r="AD378" s="7"/>
      <c r="AE378" s="7"/>
      <c r="AF378" s="6"/>
      <c r="AG378" s="5"/>
    </row>
    <row r="379" spans="1:33" s="4" customFormat="1" ht="27.75" customHeight="1" x14ac:dyDescent="0.25">
      <c r="A379" s="13" t="s">
        <v>1</v>
      </c>
      <c r="B379" s="13" t="s">
        <v>1</v>
      </c>
      <c r="C379" s="12">
        <v>1211216</v>
      </c>
      <c r="D379" s="11">
        <v>4</v>
      </c>
      <c r="E379" s="10" t="s">
        <v>14</v>
      </c>
      <c r="F379" s="9">
        <v>31999999.080000006</v>
      </c>
      <c r="G379" s="9">
        <v>24000000.000000004</v>
      </c>
      <c r="H379" s="9">
        <v>15625900</v>
      </c>
      <c r="I379" s="9">
        <v>2997176</v>
      </c>
      <c r="J379" s="9">
        <f>H379-I379</f>
        <v>12628724</v>
      </c>
      <c r="K379" s="8">
        <f>IF(G379&lt;&gt;0,I379/H379,0)</f>
        <v>0.19180821584676722</v>
      </c>
      <c r="L379" s="8">
        <f>I379/H379</f>
        <v>0.19180821584676722</v>
      </c>
      <c r="AB379" s="7"/>
      <c r="AC379" s="7"/>
      <c r="AD379" s="7"/>
      <c r="AE379" s="7"/>
      <c r="AF379" s="6"/>
      <c r="AG379" s="5"/>
    </row>
    <row r="380" spans="1:33" s="4" customFormat="1" ht="27.75" customHeight="1" x14ac:dyDescent="0.25">
      <c r="A380" s="13" t="s">
        <v>1</v>
      </c>
      <c r="B380" s="13" t="s">
        <v>1</v>
      </c>
      <c r="C380" s="12">
        <v>1211216</v>
      </c>
      <c r="D380" s="11">
        <v>5</v>
      </c>
      <c r="E380" s="10" t="s">
        <v>13</v>
      </c>
      <c r="F380" s="9">
        <v>0</v>
      </c>
      <c r="G380" s="9">
        <v>0</v>
      </c>
      <c r="H380" s="9">
        <v>0</v>
      </c>
      <c r="I380" s="9">
        <v>0</v>
      </c>
      <c r="J380" s="9">
        <f>H380-I380</f>
        <v>0</v>
      </c>
      <c r="K380" s="8">
        <f>IF(G380&lt;&gt;0,I380/H380,0)</f>
        <v>0</v>
      </c>
      <c r="L380" s="8" t="e">
        <f>I380/H380</f>
        <v>#DIV/0!</v>
      </c>
      <c r="AB380" s="7"/>
      <c r="AC380" s="7"/>
      <c r="AD380" s="7"/>
      <c r="AE380" s="7"/>
      <c r="AF380" s="6"/>
      <c r="AG380" s="5"/>
    </row>
    <row r="381" spans="1:33" s="4" customFormat="1" ht="27.75" customHeight="1" x14ac:dyDescent="0.25">
      <c r="A381" s="13" t="s">
        <v>1</v>
      </c>
      <c r="B381" s="13" t="s">
        <v>1</v>
      </c>
      <c r="C381" s="12">
        <v>1211216</v>
      </c>
      <c r="D381" s="11">
        <v>7</v>
      </c>
      <c r="E381" s="10" t="s">
        <v>0</v>
      </c>
      <c r="F381" s="9">
        <v>35296451.920000002</v>
      </c>
      <c r="G381" s="9">
        <v>26350320</v>
      </c>
      <c r="H381" s="9">
        <v>136350320</v>
      </c>
      <c r="I381" s="9">
        <v>116753110.62</v>
      </c>
      <c r="J381" s="9">
        <f>H381-I381</f>
        <v>19597209.379999995</v>
      </c>
      <c r="K381" s="8">
        <f>IF(G381&lt;&gt;0,I381/H381,0)</f>
        <v>0.8562730958020488</v>
      </c>
      <c r="L381" s="8">
        <f>I381/H381</f>
        <v>0.8562730958020488</v>
      </c>
      <c r="AB381" s="7"/>
      <c r="AC381" s="7"/>
      <c r="AD381" s="7"/>
      <c r="AE381" s="7"/>
      <c r="AF381" s="6"/>
      <c r="AG381" s="5"/>
    </row>
    <row r="382" spans="1:33" s="4" customFormat="1" ht="27.75" customHeight="1" x14ac:dyDescent="0.25">
      <c r="A382" s="13" t="s">
        <v>1</v>
      </c>
      <c r="B382" s="13" t="s">
        <v>1</v>
      </c>
      <c r="C382" s="12">
        <v>1211216</v>
      </c>
      <c r="D382" s="11">
        <v>9</v>
      </c>
      <c r="E382" s="10" t="s">
        <v>12</v>
      </c>
      <c r="F382" s="9">
        <v>279999999.91999996</v>
      </c>
      <c r="G382" s="9">
        <v>311000408.39999998</v>
      </c>
      <c r="H382" s="9">
        <v>365895253.39999998</v>
      </c>
      <c r="I382" s="9">
        <v>301824721.83999997</v>
      </c>
      <c r="J382" s="9">
        <f>H382-I382</f>
        <v>64070531.560000002</v>
      </c>
      <c r="K382" s="8">
        <f>IF(G382&lt;&gt;0,I382/H382,0)</f>
        <v>0.82489378868777641</v>
      </c>
      <c r="L382" s="8">
        <f>I382/H382</f>
        <v>0.82489378868777641</v>
      </c>
      <c r="AB382" s="7"/>
      <c r="AC382" s="7"/>
      <c r="AD382" s="7"/>
      <c r="AE382" s="7"/>
      <c r="AF382" s="6"/>
      <c r="AG382" s="5"/>
    </row>
    <row r="383" spans="1:33" s="2" customFormat="1" ht="27.75" customHeight="1" x14ac:dyDescent="0.25">
      <c r="A383" s="31" t="s">
        <v>9</v>
      </c>
      <c r="B383" s="31" t="s">
        <v>9</v>
      </c>
      <c r="C383" s="31" t="s">
        <v>9</v>
      </c>
      <c r="D383" s="30">
        <v>1212</v>
      </c>
      <c r="E383" s="62" t="s">
        <v>110</v>
      </c>
      <c r="F383" s="28">
        <v>109999943.95499998</v>
      </c>
      <c r="G383" s="28">
        <v>113633960.5165</v>
      </c>
      <c r="H383" s="28">
        <f>SUMIF($B$385:$B$400,"section",H385:H400)</f>
        <v>148785677.56999999</v>
      </c>
      <c r="I383" s="28">
        <f>SUMIF($B$385:$B$400,"section",I385:I400)</f>
        <v>146224501.33000001</v>
      </c>
      <c r="J383" s="28">
        <f>SUMIF($B$385:$B$400,"section",J385:J400)</f>
        <v>2561176.2399999825</v>
      </c>
      <c r="K383" s="27">
        <f>IF(G383&lt;&gt;0,I383/H383,0)</f>
        <v>0.98278613720198293</v>
      </c>
      <c r="L383" s="8">
        <f>I383/H383</f>
        <v>0.98278613720198293</v>
      </c>
      <c r="AB383" s="26"/>
      <c r="AC383" s="26"/>
      <c r="AD383" s="26"/>
      <c r="AE383" s="26"/>
      <c r="AF383" s="6"/>
    </row>
    <row r="384" spans="1:33" s="20" customFormat="1" ht="27.75" customHeight="1" x14ac:dyDescent="0.25">
      <c r="A384" s="25" t="s">
        <v>7</v>
      </c>
      <c r="B384" s="25" t="s">
        <v>7</v>
      </c>
      <c r="C384" s="25" t="s">
        <v>7</v>
      </c>
      <c r="D384" s="24">
        <v>12121</v>
      </c>
      <c r="E384" s="23" t="s">
        <v>6</v>
      </c>
      <c r="F384" s="22">
        <v>109999943.95499998</v>
      </c>
      <c r="G384" s="22">
        <v>113633960.5165</v>
      </c>
      <c r="H384" s="22">
        <f>SUMIF($B$384:$B$400,"section",H384:H400)</f>
        <v>148785677.56999999</v>
      </c>
      <c r="I384" s="22">
        <f>SUMIF($B$384:$B$400,"section",I384:I400)</f>
        <v>146224501.33000001</v>
      </c>
      <c r="J384" s="22">
        <f>SUMIF($B$384:$B$400,"section",J384:J400)</f>
        <v>2561176.2399999825</v>
      </c>
      <c r="K384" s="21">
        <f>IF(G384&lt;&gt;0,I384/H384,0)</f>
        <v>0.98278613720198293</v>
      </c>
      <c r="L384" s="8">
        <f>I384/H384</f>
        <v>0.98278613720198293</v>
      </c>
      <c r="AF384" s="6"/>
    </row>
    <row r="385" spans="1:33" s="2" customFormat="1" ht="27.75" customHeight="1" x14ac:dyDescent="0.25">
      <c r="A385" s="19" t="s">
        <v>5</v>
      </c>
      <c r="B385" s="19" t="s">
        <v>5</v>
      </c>
      <c r="C385" s="19" t="s">
        <v>5</v>
      </c>
      <c r="D385" s="18">
        <v>1212111</v>
      </c>
      <c r="E385" s="17" t="s">
        <v>56</v>
      </c>
      <c r="F385" s="16">
        <v>37799735.281999998</v>
      </c>
      <c r="G385" s="16">
        <v>41344138.269999996</v>
      </c>
      <c r="H385" s="16">
        <f>SUMIF($B$386:$B$392,"article",H386:H392)</f>
        <v>48727451.269999996</v>
      </c>
      <c r="I385" s="16">
        <f>SUMIF($B$386:$B$392,"article",I386:I392)</f>
        <v>46433051.640000008</v>
      </c>
      <c r="J385" s="16">
        <f>SUMIF($B$386:$B$392,"article",J386:J392)</f>
        <v>2294399.629999998</v>
      </c>
      <c r="K385" s="15">
        <f>IF(G385&lt;&gt;0,I385/H385,0)</f>
        <v>0.95291361295942478</v>
      </c>
      <c r="L385" s="8">
        <f>I385/H385</f>
        <v>0.95291361295942478</v>
      </c>
      <c r="AB385" s="14"/>
      <c r="AC385" s="14"/>
      <c r="AD385" s="14"/>
      <c r="AE385" s="14"/>
      <c r="AF385" s="6"/>
    </row>
    <row r="386" spans="1:33" s="4" customFormat="1" ht="27.75" customHeight="1" x14ac:dyDescent="0.25">
      <c r="A386" s="13" t="s">
        <v>1</v>
      </c>
      <c r="B386" s="13" t="s">
        <v>1</v>
      </c>
      <c r="C386" s="12">
        <v>1212111</v>
      </c>
      <c r="D386" s="11">
        <v>1</v>
      </c>
      <c r="E386" s="10" t="s">
        <v>3</v>
      </c>
      <c r="F386" s="9">
        <v>20526400.120000001</v>
      </c>
      <c r="G386" s="9">
        <v>20065924.939999998</v>
      </c>
      <c r="H386" s="9">
        <v>26648547.09</v>
      </c>
      <c r="I386" s="9">
        <v>23749268.310000002</v>
      </c>
      <c r="J386" s="9">
        <f>H386-I386</f>
        <v>2899278.7799999975</v>
      </c>
      <c r="K386" s="8">
        <f>IF(G386&lt;&gt;0,I386/H386,0)</f>
        <v>0.89120311999718871</v>
      </c>
      <c r="L386" s="8">
        <f>I386/H386</f>
        <v>0.89120311999718871</v>
      </c>
      <c r="AB386" s="7"/>
      <c r="AC386" s="7"/>
      <c r="AD386" s="7"/>
      <c r="AE386" s="7"/>
      <c r="AF386" s="6"/>
      <c r="AG386" s="5"/>
    </row>
    <row r="387" spans="1:33" s="4" customFormat="1" ht="27.75" customHeight="1" x14ac:dyDescent="0.25">
      <c r="A387" s="13" t="s">
        <v>1</v>
      </c>
      <c r="B387" s="13" t="s">
        <v>1</v>
      </c>
      <c r="C387" s="12">
        <v>1212111</v>
      </c>
      <c r="D387" s="11">
        <v>2</v>
      </c>
      <c r="E387" s="10" t="s">
        <v>2</v>
      </c>
      <c r="F387" s="9">
        <v>10336361.539999999</v>
      </c>
      <c r="G387" s="9">
        <v>10260100</v>
      </c>
      <c r="H387" s="9">
        <v>1999939.04</v>
      </c>
      <c r="I387" s="9">
        <v>1773914.34</v>
      </c>
      <c r="J387" s="9">
        <f>H387-I387</f>
        <v>226024.69999999995</v>
      </c>
      <c r="K387" s="8">
        <f>IF(G387&lt;&gt;0,I387/H387,0)</f>
        <v>0.88698420527857691</v>
      </c>
      <c r="L387" s="8">
        <f>I387/H387</f>
        <v>0.88698420527857691</v>
      </c>
      <c r="AB387" s="7"/>
      <c r="AC387" s="7"/>
      <c r="AD387" s="7"/>
      <c r="AE387" s="7"/>
      <c r="AF387" s="6"/>
      <c r="AG387" s="5"/>
    </row>
    <row r="388" spans="1:33" s="4" customFormat="1" ht="27.75" customHeight="1" x14ac:dyDescent="0.25">
      <c r="A388" s="13" t="s">
        <v>1</v>
      </c>
      <c r="B388" s="13" t="s">
        <v>1</v>
      </c>
      <c r="C388" s="12">
        <v>1212111</v>
      </c>
      <c r="D388" s="11">
        <v>3</v>
      </c>
      <c r="E388" s="10" t="s">
        <v>15</v>
      </c>
      <c r="F388" s="9">
        <v>1999999.5</v>
      </c>
      <c r="G388" s="9">
        <v>5764688.3300000001</v>
      </c>
      <c r="H388" s="9">
        <v>16345275.640000001</v>
      </c>
      <c r="I388" s="9">
        <v>15448180</v>
      </c>
      <c r="J388" s="9">
        <f>H388-I388</f>
        <v>897095.6400000006</v>
      </c>
      <c r="K388" s="8">
        <f>IF(G388&lt;&gt;0,I388/H388,0)</f>
        <v>0.94511590628642339</v>
      </c>
      <c r="L388" s="8">
        <f>I388/H388</f>
        <v>0.94511590628642339</v>
      </c>
      <c r="AB388" s="7"/>
      <c r="AC388" s="7"/>
      <c r="AD388" s="7"/>
      <c r="AE388" s="7"/>
      <c r="AF388" s="6"/>
      <c r="AG388" s="5"/>
    </row>
    <row r="389" spans="1:33" s="4" customFormat="1" ht="27.75" customHeight="1" x14ac:dyDescent="0.25">
      <c r="A389" s="13" t="s">
        <v>1</v>
      </c>
      <c r="B389" s="13" t="s">
        <v>1</v>
      </c>
      <c r="C389" s="12">
        <v>1212111</v>
      </c>
      <c r="D389" s="11">
        <v>4</v>
      </c>
      <c r="E389" s="10" t="s">
        <v>14</v>
      </c>
      <c r="F389" s="9">
        <v>3379447.92</v>
      </c>
      <c r="G389" s="9">
        <v>3901030</v>
      </c>
      <c r="H389" s="9">
        <v>3600317</v>
      </c>
      <c r="I389" s="9">
        <v>5328588.99</v>
      </c>
      <c r="J389" s="9">
        <f>H389-I389</f>
        <v>-1728271.9900000002</v>
      </c>
      <c r="K389" s="8">
        <f>IF(G389&lt;&gt;0,I389/H389,0)</f>
        <v>1.4800332831803422</v>
      </c>
      <c r="L389" s="8">
        <f>I389/H389</f>
        <v>1.4800332831803422</v>
      </c>
      <c r="AB389" s="7"/>
      <c r="AC389" s="7"/>
      <c r="AD389" s="7"/>
      <c r="AE389" s="7"/>
      <c r="AF389" s="6"/>
      <c r="AG389" s="5"/>
    </row>
    <row r="390" spans="1:33" s="4" customFormat="1" ht="27.75" customHeight="1" x14ac:dyDescent="0.25">
      <c r="A390" s="13" t="s">
        <v>1</v>
      </c>
      <c r="B390" s="13" t="s">
        <v>1</v>
      </c>
      <c r="C390" s="12">
        <v>1212111</v>
      </c>
      <c r="D390" s="11">
        <v>5</v>
      </c>
      <c r="E390" s="10" t="s">
        <v>13</v>
      </c>
      <c r="F390" s="9">
        <v>100000</v>
      </c>
      <c r="G390" s="9">
        <v>52395</v>
      </c>
      <c r="H390" s="9">
        <v>133372.5</v>
      </c>
      <c r="I390" s="9">
        <v>133100</v>
      </c>
      <c r="J390" s="9">
        <f>H390-I390</f>
        <v>272.5</v>
      </c>
      <c r="K390" s="8">
        <f>IF(G390&lt;&gt;0,I390/H390,0)</f>
        <v>0.99795685017526103</v>
      </c>
      <c r="L390" s="8">
        <f>I390/H390</f>
        <v>0.99795685017526103</v>
      </c>
      <c r="AB390" s="7"/>
      <c r="AC390" s="7"/>
      <c r="AD390" s="7"/>
      <c r="AE390" s="7"/>
      <c r="AF390" s="6"/>
      <c r="AG390" s="5"/>
    </row>
    <row r="391" spans="1:33" s="4" customFormat="1" ht="27.75" customHeight="1" x14ac:dyDescent="0.25">
      <c r="A391" s="13" t="s">
        <v>1</v>
      </c>
      <c r="B391" s="13" t="s">
        <v>1</v>
      </c>
      <c r="C391" s="12">
        <v>1212111</v>
      </c>
      <c r="D391" s="11">
        <v>7</v>
      </c>
      <c r="E391" s="10" t="s">
        <v>0</v>
      </c>
      <c r="F391" s="9">
        <v>0</v>
      </c>
      <c r="G391" s="9">
        <v>0</v>
      </c>
      <c r="H391" s="9">
        <v>0</v>
      </c>
      <c r="I391" s="9">
        <v>0</v>
      </c>
      <c r="J391" s="9">
        <f>H391-I391</f>
        <v>0</v>
      </c>
      <c r="K391" s="8">
        <f>IF(G391&lt;&gt;0,I391/H391,0)</f>
        <v>0</v>
      </c>
      <c r="L391" s="8" t="e">
        <f>I391/H391</f>
        <v>#DIV/0!</v>
      </c>
      <c r="AB391" s="7"/>
      <c r="AC391" s="7"/>
      <c r="AD391" s="7"/>
      <c r="AE391" s="7"/>
      <c r="AF391" s="6"/>
      <c r="AG391" s="5"/>
    </row>
    <row r="392" spans="1:33" s="4" customFormat="1" ht="27.75" customHeight="1" x14ac:dyDescent="0.25">
      <c r="A392" s="13" t="s">
        <v>1</v>
      </c>
      <c r="B392" s="13" t="s">
        <v>1</v>
      </c>
      <c r="C392" s="12">
        <v>1212111</v>
      </c>
      <c r="D392" s="11">
        <v>9</v>
      </c>
      <c r="E392" s="10" t="s">
        <v>12</v>
      </c>
      <c r="F392" s="9">
        <v>1457526.2019999996</v>
      </c>
      <c r="G392" s="9">
        <v>1300000</v>
      </c>
      <c r="H392" s="9">
        <v>0</v>
      </c>
      <c r="I392" s="9">
        <v>0</v>
      </c>
      <c r="J392" s="9">
        <f>H392-I392</f>
        <v>0</v>
      </c>
      <c r="K392" s="8" t="e">
        <f>IF(G392&lt;&gt;0,I392/H392,0)</f>
        <v>#DIV/0!</v>
      </c>
      <c r="L392" s="8" t="e">
        <f>I392/H392</f>
        <v>#DIV/0!</v>
      </c>
      <c r="AB392" s="7"/>
      <c r="AC392" s="7"/>
      <c r="AD392" s="7"/>
      <c r="AE392" s="7"/>
      <c r="AF392" s="6"/>
      <c r="AG392" s="5"/>
    </row>
    <row r="393" spans="1:33" s="2" customFormat="1" ht="27.75" customHeight="1" x14ac:dyDescent="0.25">
      <c r="A393" s="19" t="s">
        <v>5</v>
      </c>
      <c r="B393" s="19" t="s">
        <v>5</v>
      </c>
      <c r="C393" s="19" t="s">
        <v>5</v>
      </c>
      <c r="D393" s="18">
        <v>1212112</v>
      </c>
      <c r="E393" s="17" t="s">
        <v>55</v>
      </c>
      <c r="F393" s="16">
        <v>72200208.672999993</v>
      </c>
      <c r="G393" s="16">
        <v>72289822.2465</v>
      </c>
      <c r="H393" s="16">
        <f>SUMIF($B$394:$B$400,"article",H394:H400)</f>
        <v>100058226.3</v>
      </c>
      <c r="I393" s="16">
        <f>SUMIF($B$394:$B$400,"article",I394:I400)</f>
        <v>99791449.690000013</v>
      </c>
      <c r="J393" s="16">
        <f>SUMIF($B$394:$B$400,"article",J394:J400)</f>
        <v>266776.6099999845</v>
      </c>
      <c r="K393" s="15">
        <f>IF(G393&lt;&gt;0,I393/H393,0)</f>
        <v>0.99733378633756586</v>
      </c>
      <c r="L393" s="8">
        <f>I393/H393</f>
        <v>0.99733378633756586</v>
      </c>
      <c r="AB393" s="14"/>
      <c r="AC393" s="14"/>
      <c r="AD393" s="14"/>
      <c r="AE393" s="14"/>
      <c r="AF393" s="6"/>
    </row>
    <row r="394" spans="1:33" s="4" customFormat="1" ht="27.75" customHeight="1" x14ac:dyDescent="0.25">
      <c r="A394" s="13" t="s">
        <v>1</v>
      </c>
      <c r="B394" s="13" t="s">
        <v>1</v>
      </c>
      <c r="C394" s="12">
        <v>1212112</v>
      </c>
      <c r="D394" s="11">
        <v>1</v>
      </c>
      <c r="E394" s="10" t="s">
        <v>3</v>
      </c>
      <c r="F394" s="9">
        <v>54653426.439999998</v>
      </c>
      <c r="G394" s="9">
        <v>55473838.527999997</v>
      </c>
      <c r="H394" s="9">
        <v>78126319.709999993</v>
      </c>
      <c r="I394" s="9">
        <v>80902064.600000009</v>
      </c>
      <c r="J394" s="9">
        <f>H394-I394</f>
        <v>-2775744.8900000155</v>
      </c>
      <c r="K394" s="8">
        <f>IF(G394&lt;&gt;0,I394/H394,0)</f>
        <v>1.0355289344270076</v>
      </c>
      <c r="L394" s="8">
        <f>I394/H394</f>
        <v>1.0355289344270076</v>
      </c>
      <c r="AB394" s="7"/>
      <c r="AC394" s="7"/>
      <c r="AD394" s="7"/>
      <c r="AE394" s="7"/>
      <c r="AF394" s="6"/>
      <c r="AG394" s="5"/>
    </row>
    <row r="395" spans="1:33" s="4" customFormat="1" ht="27.75" customHeight="1" x14ac:dyDescent="0.25">
      <c r="A395" s="13" t="s">
        <v>1</v>
      </c>
      <c r="B395" s="13" t="s">
        <v>1</v>
      </c>
      <c r="C395" s="12">
        <v>1212112</v>
      </c>
      <c r="D395" s="11">
        <v>2</v>
      </c>
      <c r="E395" s="10" t="s">
        <v>2</v>
      </c>
      <c r="F395" s="9">
        <v>5081773.8729999997</v>
      </c>
      <c r="G395" s="9">
        <v>5256629.0084999995</v>
      </c>
      <c r="H395" s="9">
        <v>6735991.25</v>
      </c>
      <c r="I395" s="9">
        <v>7213552.8399999999</v>
      </c>
      <c r="J395" s="9">
        <f>H395-I395</f>
        <v>-477561.58999999985</v>
      </c>
      <c r="K395" s="8">
        <f>IF(G395&lt;&gt;0,I395/H395,0)</f>
        <v>1.0708970027239866</v>
      </c>
      <c r="L395" s="8">
        <f>I395/H395</f>
        <v>1.0708970027239866</v>
      </c>
      <c r="AB395" s="7"/>
      <c r="AC395" s="7"/>
      <c r="AD395" s="7"/>
      <c r="AE395" s="7"/>
      <c r="AF395" s="6"/>
      <c r="AG395" s="5"/>
    </row>
    <row r="396" spans="1:33" s="4" customFormat="1" ht="27.75" customHeight="1" x14ac:dyDescent="0.25">
      <c r="A396" s="13" t="s">
        <v>1</v>
      </c>
      <c r="B396" s="13" t="s">
        <v>1</v>
      </c>
      <c r="C396" s="12">
        <v>1212112</v>
      </c>
      <c r="D396" s="11">
        <v>3</v>
      </c>
      <c r="E396" s="10" t="s">
        <v>15</v>
      </c>
      <c r="F396" s="9">
        <v>4965064.41</v>
      </c>
      <c r="G396" s="9">
        <v>7059354.71</v>
      </c>
      <c r="H396" s="9">
        <v>11092682.34</v>
      </c>
      <c r="I396" s="9">
        <v>10320467.25</v>
      </c>
      <c r="J396" s="9">
        <f>H396-I396</f>
        <v>772215.08999999985</v>
      </c>
      <c r="K396" s="8">
        <f>IF(G396&lt;&gt;0,I396/H396,0)</f>
        <v>0.93038517949663024</v>
      </c>
      <c r="L396" s="8">
        <f>I396/H396</f>
        <v>0.93038517949663024</v>
      </c>
      <c r="AB396" s="7"/>
      <c r="AC396" s="7"/>
      <c r="AD396" s="7"/>
      <c r="AE396" s="7"/>
      <c r="AF396" s="6"/>
      <c r="AG396" s="5"/>
    </row>
    <row r="397" spans="1:33" s="4" customFormat="1" ht="27.75" customHeight="1" x14ac:dyDescent="0.25">
      <c r="A397" s="13" t="s">
        <v>1</v>
      </c>
      <c r="B397" s="13" t="s">
        <v>1</v>
      </c>
      <c r="C397" s="12">
        <v>1212112</v>
      </c>
      <c r="D397" s="11">
        <v>4</v>
      </c>
      <c r="E397" s="10" t="s">
        <v>14</v>
      </c>
      <c r="F397" s="9">
        <v>7499943.8379999995</v>
      </c>
      <c r="G397" s="9">
        <v>4500000</v>
      </c>
      <c r="H397" s="9">
        <v>2036740</v>
      </c>
      <c r="I397" s="9">
        <v>289025</v>
      </c>
      <c r="J397" s="9">
        <f>H397-I397</f>
        <v>1747715</v>
      </c>
      <c r="K397" s="8">
        <f>IF(G397&lt;&gt;0,I397/H397,0)</f>
        <v>0.14190569243005979</v>
      </c>
      <c r="L397" s="8">
        <f>I397/H397</f>
        <v>0.14190569243005979</v>
      </c>
      <c r="AB397" s="7"/>
      <c r="AC397" s="7"/>
      <c r="AD397" s="7"/>
      <c r="AE397" s="7"/>
      <c r="AF397" s="6"/>
      <c r="AG397" s="5"/>
    </row>
    <row r="398" spans="1:33" s="4" customFormat="1" ht="27.75" customHeight="1" x14ac:dyDescent="0.25">
      <c r="A398" s="13" t="s">
        <v>1</v>
      </c>
      <c r="B398" s="13" t="s">
        <v>1</v>
      </c>
      <c r="C398" s="12">
        <v>1212112</v>
      </c>
      <c r="D398" s="11">
        <v>5</v>
      </c>
      <c r="E398" s="10" t="s">
        <v>13</v>
      </c>
      <c r="F398" s="9">
        <v>0</v>
      </c>
      <c r="G398" s="9">
        <v>0</v>
      </c>
      <c r="H398" s="9">
        <v>0</v>
      </c>
      <c r="I398" s="9">
        <v>0</v>
      </c>
      <c r="J398" s="9">
        <f>H398-I398</f>
        <v>0</v>
      </c>
      <c r="K398" s="8">
        <f>IF(G398&lt;&gt;0,I398/H398,0)</f>
        <v>0</v>
      </c>
      <c r="L398" s="8" t="e">
        <f>I398/H398</f>
        <v>#DIV/0!</v>
      </c>
      <c r="AB398" s="7"/>
      <c r="AC398" s="7"/>
      <c r="AD398" s="7"/>
      <c r="AE398" s="7"/>
      <c r="AF398" s="6"/>
      <c r="AG398" s="5"/>
    </row>
    <row r="399" spans="1:33" s="4" customFormat="1" ht="27.75" customHeight="1" x14ac:dyDescent="0.25">
      <c r="A399" s="13" t="s">
        <v>1</v>
      </c>
      <c r="B399" s="13" t="s">
        <v>1</v>
      </c>
      <c r="C399" s="12">
        <v>1212112</v>
      </c>
      <c r="D399" s="11">
        <v>7</v>
      </c>
      <c r="E399" s="10" t="s">
        <v>0</v>
      </c>
      <c r="F399" s="9">
        <v>0</v>
      </c>
      <c r="G399" s="9">
        <v>0</v>
      </c>
      <c r="H399" s="9">
        <v>1000000</v>
      </c>
      <c r="I399" s="9">
        <v>0</v>
      </c>
      <c r="J399" s="9">
        <f>H399-I399</f>
        <v>1000000</v>
      </c>
      <c r="K399" s="8">
        <f>IF(G399&lt;&gt;0,I399/H399,0)</f>
        <v>0</v>
      </c>
      <c r="L399" s="8">
        <f>I399/H399</f>
        <v>0</v>
      </c>
      <c r="AB399" s="7"/>
      <c r="AC399" s="7"/>
      <c r="AD399" s="7"/>
      <c r="AE399" s="7"/>
      <c r="AF399" s="6"/>
      <c r="AG399" s="5"/>
    </row>
    <row r="400" spans="1:33" s="4" customFormat="1" ht="27.75" customHeight="1" x14ac:dyDescent="0.25">
      <c r="A400" s="13" t="s">
        <v>1</v>
      </c>
      <c r="B400" s="13" t="s">
        <v>1</v>
      </c>
      <c r="C400" s="12">
        <v>1212112</v>
      </c>
      <c r="D400" s="11">
        <v>9</v>
      </c>
      <c r="E400" s="10" t="s">
        <v>12</v>
      </c>
      <c r="F400" s="9">
        <v>0.11200000066310167</v>
      </c>
      <c r="G400" s="9">
        <v>0</v>
      </c>
      <c r="H400" s="9">
        <v>1066493</v>
      </c>
      <c r="I400" s="9">
        <v>1066340</v>
      </c>
      <c r="J400" s="9">
        <f>H400-I400</f>
        <v>153</v>
      </c>
      <c r="K400" s="8">
        <f>IF(G400&lt;&gt;0,I400/H400,0)</f>
        <v>0</v>
      </c>
      <c r="L400" s="8">
        <f>I400/H400</f>
        <v>0.99985653914277917</v>
      </c>
      <c r="AB400" s="7"/>
      <c r="AC400" s="7"/>
      <c r="AD400" s="7"/>
      <c r="AE400" s="7"/>
      <c r="AF400" s="6"/>
      <c r="AG400" s="5"/>
    </row>
    <row r="401" spans="1:33" s="2" customFormat="1" ht="27.75" customHeight="1" x14ac:dyDescent="0.25">
      <c r="A401" s="31" t="s">
        <v>9</v>
      </c>
      <c r="B401" s="31" t="s">
        <v>9</v>
      </c>
      <c r="C401" s="31" t="s">
        <v>9</v>
      </c>
      <c r="D401" s="30">
        <v>1213</v>
      </c>
      <c r="E401" s="29" t="s">
        <v>109</v>
      </c>
      <c r="F401" s="28">
        <v>2520076022.4960961</v>
      </c>
      <c r="G401" s="28">
        <v>5742614611.0644999</v>
      </c>
      <c r="H401" s="28">
        <f>SUMIF($B$402:$B$418,"chap",H402:H418)</f>
        <v>4607510042.9500008</v>
      </c>
      <c r="I401" s="28">
        <f>SUMIF($B$402:$B$418,"chap",I402:I418)</f>
        <v>4487814174.6199999</v>
      </c>
      <c r="J401" s="28">
        <f>SUMIF($B$402:$B$418,"chap",J402:J418)</f>
        <v>119695868.33000019</v>
      </c>
      <c r="K401" s="27">
        <f>IF(G401&lt;&gt;0,I401/H401,0)</f>
        <v>0.97402157190885585</v>
      </c>
      <c r="L401" s="8">
        <f>I401/H401</f>
        <v>0.97402157190885585</v>
      </c>
      <c r="AB401" s="26"/>
      <c r="AC401" s="26"/>
      <c r="AD401" s="26"/>
      <c r="AE401" s="26"/>
      <c r="AF401" s="6"/>
    </row>
    <row r="402" spans="1:33" s="20" customFormat="1" ht="27.75" customHeight="1" x14ac:dyDescent="0.25">
      <c r="A402" s="25" t="s">
        <v>7</v>
      </c>
      <c r="B402" s="25" t="s">
        <v>7</v>
      </c>
      <c r="C402" s="25" t="s">
        <v>7</v>
      </c>
      <c r="D402" s="24">
        <v>12131</v>
      </c>
      <c r="E402" s="23" t="s">
        <v>6</v>
      </c>
      <c r="F402" s="22">
        <v>2520076022.4960961</v>
      </c>
      <c r="G402" s="22">
        <v>5742614611.0644999</v>
      </c>
      <c r="H402" s="22">
        <f>SUMIF($B$403:$B$418,"section",H403:H418)</f>
        <v>4607510042.9500008</v>
      </c>
      <c r="I402" s="22">
        <f>SUMIF($B$403:$B$418,"section",I403:I418)</f>
        <v>4487814174.6199999</v>
      </c>
      <c r="J402" s="22">
        <f>SUMIF($B$403:$B$418,"section",J403:J418)</f>
        <v>119695868.33000019</v>
      </c>
      <c r="K402" s="21">
        <f>IF(G402&lt;&gt;0,I402/H402,0)</f>
        <v>0.97402157190885585</v>
      </c>
      <c r="L402" s="8">
        <f>I402/H402</f>
        <v>0.97402157190885585</v>
      </c>
      <c r="AF402" s="6"/>
    </row>
    <row r="403" spans="1:33" s="2" customFormat="1" ht="27.75" customHeight="1" x14ac:dyDescent="0.25">
      <c r="A403" s="19" t="s">
        <v>5</v>
      </c>
      <c r="B403" s="19" t="s">
        <v>5</v>
      </c>
      <c r="C403" s="19" t="s">
        <v>5</v>
      </c>
      <c r="D403" s="18">
        <v>1213111</v>
      </c>
      <c r="E403" s="17" t="s">
        <v>56</v>
      </c>
      <c r="F403" s="16">
        <v>124994880.3761</v>
      </c>
      <c r="G403" s="16">
        <v>115387851.228</v>
      </c>
      <c r="H403" s="16">
        <f>SUMIF($B$404:$B$410,"article",H404:H410)</f>
        <v>212501595.43000001</v>
      </c>
      <c r="I403" s="16">
        <f>SUMIF($B$404:$B$410,"article",I404:I410)</f>
        <v>203081174.34999999</v>
      </c>
      <c r="J403" s="16">
        <f>SUMIF($B$404:$B$410,"article",J404:J410)</f>
        <v>9420421.0800000075</v>
      </c>
      <c r="K403" s="15">
        <f>IF(G403&lt;&gt;0,I403/H403,0)</f>
        <v>0.95566893951578269</v>
      </c>
      <c r="L403" s="8">
        <f>I403/H403</f>
        <v>0.95566893951578269</v>
      </c>
      <c r="AB403" s="14"/>
      <c r="AC403" s="14"/>
      <c r="AD403" s="14"/>
      <c r="AE403" s="14"/>
      <c r="AF403" s="6"/>
    </row>
    <row r="404" spans="1:33" s="4" customFormat="1" ht="27.75" customHeight="1" x14ac:dyDescent="0.25">
      <c r="A404" s="13" t="s">
        <v>1</v>
      </c>
      <c r="B404" s="13" t="s">
        <v>1</v>
      </c>
      <c r="C404" s="12">
        <v>1213111</v>
      </c>
      <c r="D404" s="11">
        <v>1</v>
      </c>
      <c r="E404" s="10" t="s">
        <v>3</v>
      </c>
      <c r="F404" s="9">
        <v>113832266.27000001</v>
      </c>
      <c r="G404" s="9">
        <v>113925352.19</v>
      </c>
      <c r="H404" s="9">
        <v>212501571.53</v>
      </c>
      <c r="I404" s="9">
        <v>203081174.34999999</v>
      </c>
      <c r="J404" s="9">
        <f>H404-I404</f>
        <v>9420397.1800000072</v>
      </c>
      <c r="K404" s="8">
        <f>IF(G404&lt;&gt;0,I404/H404,0)</f>
        <v>0.95566904699963562</v>
      </c>
      <c r="L404" s="8">
        <f>I404/H404</f>
        <v>0.95566904699963562</v>
      </c>
      <c r="AB404" s="7"/>
      <c r="AC404" s="7"/>
      <c r="AD404" s="7"/>
      <c r="AE404" s="7"/>
      <c r="AF404" s="6"/>
      <c r="AG404" s="5"/>
    </row>
    <row r="405" spans="1:33" s="4" customFormat="1" ht="27.75" customHeight="1" x14ac:dyDescent="0.25">
      <c r="A405" s="13" t="s">
        <v>1</v>
      </c>
      <c r="B405" s="13" t="s">
        <v>1</v>
      </c>
      <c r="C405" s="12">
        <v>1213111</v>
      </c>
      <c r="D405" s="11">
        <v>2</v>
      </c>
      <c r="E405" s="10" t="s">
        <v>2</v>
      </c>
      <c r="F405" s="9">
        <v>11162614.106099999</v>
      </c>
      <c r="G405" s="9">
        <v>1462499.0380000002</v>
      </c>
      <c r="H405" s="9">
        <v>23.9</v>
      </c>
      <c r="I405" s="9">
        <v>0</v>
      </c>
      <c r="J405" s="9">
        <f>H405-I405</f>
        <v>23.9</v>
      </c>
      <c r="K405" s="8">
        <f>IF(G405&lt;&gt;0,I405/H405,0)</f>
        <v>0</v>
      </c>
      <c r="L405" s="8">
        <f>I405/H405</f>
        <v>0</v>
      </c>
      <c r="AB405" s="7"/>
      <c r="AC405" s="7"/>
      <c r="AD405" s="7"/>
      <c r="AE405" s="7"/>
      <c r="AF405" s="6"/>
      <c r="AG405" s="5"/>
    </row>
    <row r="406" spans="1:33" s="4" customFormat="1" ht="27.75" customHeight="1" x14ac:dyDescent="0.25">
      <c r="A406" s="13" t="s">
        <v>1</v>
      </c>
      <c r="B406" s="13" t="s">
        <v>1</v>
      </c>
      <c r="C406" s="12">
        <v>1213111</v>
      </c>
      <c r="D406" s="11">
        <v>3</v>
      </c>
      <c r="E406" s="10" t="s">
        <v>15</v>
      </c>
      <c r="F406" s="9">
        <v>0</v>
      </c>
      <c r="G406" s="9">
        <v>0</v>
      </c>
      <c r="H406" s="9">
        <v>0</v>
      </c>
      <c r="I406" s="9">
        <v>0</v>
      </c>
      <c r="J406" s="9">
        <f>H406-I406</f>
        <v>0</v>
      </c>
      <c r="K406" s="8">
        <f>IF(G406&lt;&gt;0,I406/H406,0)</f>
        <v>0</v>
      </c>
      <c r="L406" s="8" t="e">
        <f>I406/H406</f>
        <v>#DIV/0!</v>
      </c>
      <c r="AB406" s="7"/>
      <c r="AC406" s="7"/>
      <c r="AD406" s="7"/>
      <c r="AE406" s="7"/>
      <c r="AF406" s="6"/>
      <c r="AG406" s="5"/>
    </row>
    <row r="407" spans="1:33" s="4" customFormat="1" ht="27.75" customHeight="1" x14ac:dyDescent="0.25">
      <c r="A407" s="13" t="s">
        <v>1</v>
      </c>
      <c r="B407" s="13" t="s">
        <v>1</v>
      </c>
      <c r="C407" s="12">
        <v>1213111</v>
      </c>
      <c r="D407" s="11">
        <v>4</v>
      </c>
      <c r="E407" s="10" t="s">
        <v>14</v>
      </c>
      <c r="F407" s="9">
        <v>0</v>
      </c>
      <c r="G407" s="9">
        <v>0</v>
      </c>
      <c r="H407" s="9">
        <v>0</v>
      </c>
      <c r="I407" s="9">
        <v>0</v>
      </c>
      <c r="J407" s="9">
        <f>H407-I407</f>
        <v>0</v>
      </c>
      <c r="K407" s="8">
        <f>IF(G407&lt;&gt;0,I407/H407,0)</f>
        <v>0</v>
      </c>
      <c r="L407" s="8" t="e">
        <f>I407/H407</f>
        <v>#DIV/0!</v>
      </c>
      <c r="AB407" s="7"/>
      <c r="AC407" s="7"/>
      <c r="AD407" s="7"/>
      <c r="AE407" s="7"/>
      <c r="AF407" s="6"/>
      <c r="AG407" s="5"/>
    </row>
    <row r="408" spans="1:33" s="4" customFormat="1" ht="27.75" customHeight="1" x14ac:dyDescent="0.25">
      <c r="A408" s="13" t="s">
        <v>1</v>
      </c>
      <c r="B408" s="13" t="s">
        <v>1</v>
      </c>
      <c r="C408" s="12">
        <v>1213111</v>
      </c>
      <c r="D408" s="11">
        <v>5</v>
      </c>
      <c r="E408" s="10" t="s">
        <v>13</v>
      </c>
      <c r="F408" s="9">
        <v>0</v>
      </c>
      <c r="G408" s="9">
        <v>0</v>
      </c>
      <c r="H408" s="9">
        <v>0</v>
      </c>
      <c r="I408" s="9">
        <v>0</v>
      </c>
      <c r="J408" s="9">
        <f>H408-I408</f>
        <v>0</v>
      </c>
      <c r="K408" s="8">
        <f>IF(G408&lt;&gt;0,I408/H408,0)</f>
        <v>0</v>
      </c>
      <c r="L408" s="8" t="e">
        <f>I408/H408</f>
        <v>#DIV/0!</v>
      </c>
      <c r="AB408" s="7"/>
      <c r="AC408" s="7"/>
      <c r="AD408" s="7"/>
      <c r="AE408" s="7"/>
      <c r="AF408" s="6"/>
      <c r="AG408" s="5"/>
    </row>
    <row r="409" spans="1:33" s="4" customFormat="1" ht="27.75" customHeight="1" x14ac:dyDescent="0.25">
      <c r="A409" s="13" t="s">
        <v>1</v>
      </c>
      <c r="B409" s="13" t="s">
        <v>1</v>
      </c>
      <c r="C409" s="12">
        <v>1213111</v>
      </c>
      <c r="D409" s="11">
        <v>7</v>
      </c>
      <c r="E409" s="10" t="s">
        <v>0</v>
      </c>
      <c r="F409" s="9">
        <v>0</v>
      </c>
      <c r="G409" s="9">
        <v>0</v>
      </c>
      <c r="H409" s="9">
        <v>0</v>
      </c>
      <c r="I409" s="9">
        <v>0</v>
      </c>
      <c r="J409" s="9">
        <f>H409-I409</f>
        <v>0</v>
      </c>
      <c r="K409" s="8">
        <f>IF(G409&lt;&gt;0,I409/H409,0)</f>
        <v>0</v>
      </c>
      <c r="L409" s="8" t="e">
        <f>I409/H409</f>
        <v>#DIV/0!</v>
      </c>
      <c r="AB409" s="7"/>
      <c r="AC409" s="7"/>
      <c r="AD409" s="7"/>
      <c r="AE409" s="7"/>
      <c r="AF409" s="6"/>
      <c r="AG409" s="5"/>
    </row>
    <row r="410" spans="1:33" s="4" customFormat="1" ht="27.75" customHeight="1" x14ac:dyDescent="0.25">
      <c r="A410" s="13" t="s">
        <v>1</v>
      </c>
      <c r="B410" s="13" t="s">
        <v>1</v>
      </c>
      <c r="C410" s="12">
        <v>1213111</v>
      </c>
      <c r="D410" s="11">
        <v>9</v>
      </c>
      <c r="E410" s="10" t="s">
        <v>12</v>
      </c>
      <c r="F410" s="9">
        <v>0</v>
      </c>
      <c r="G410" s="9">
        <v>0</v>
      </c>
      <c r="H410" s="9">
        <v>0</v>
      </c>
      <c r="I410" s="9">
        <v>0</v>
      </c>
      <c r="J410" s="9">
        <f>H410-I410</f>
        <v>0</v>
      </c>
      <c r="K410" s="8">
        <f>IF(G410&lt;&gt;0,I410/H410,0)</f>
        <v>0</v>
      </c>
      <c r="L410" s="8" t="e">
        <f>I410/H410</f>
        <v>#DIV/0!</v>
      </c>
      <c r="AB410" s="7"/>
      <c r="AC410" s="7"/>
      <c r="AD410" s="7"/>
      <c r="AE410" s="7"/>
      <c r="AF410" s="6"/>
      <c r="AG410" s="5"/>
    </row>
    <row r="411" spans="1:33" s="2" customFormat="1" ht="27.75" customHeight="1" x14ac:dyDescent="0.25">
      <c r="A411" s="19" t="s">
        <v>5</v>
      </c>
      <c r="B411" s="19" t="s">
        <v>5</v>
      </c>
      <c r="C411" s="19" t="s">
        <v>5</v>
      </c>
      <c r="D411" s="18">
        <v>1213112</v>
      </c>
      <c r="E411" s="17" t="s">
        <v>55</v>
      </c>
      <c r="F411" s="16">
        <v>2395081142.1199961</v>
      </c>
      <c r="G411" s="16">
        <v>5627226759.8365002</v>
      </c>
      <c r="H411" s="16">
        <f>SUMIF($B$412:$B$418,"article",H412:H418)</f>
        <v>4395008447.5200005</v>
      </c>
      <c r="I411" s="16">
        <f>SUMIF($B$412:$B$418,"article",I412:I418)</f>
        <v>4284733000.27</v>
      </c>
      <c r="J411" s="16">
        <f>SUMIF($B$412:$B$418,"article",J412:J418)</f>
        <v>110275447.25000018</v>
      </c>
      <c r="K411" s="15">
        <f>IF(G411&lt;&gt;0,I411/H411,0)</f>
        <v>0.97490893394932465</v>
      </c>
      <c r="L411" s="8">
        <f>I411/H411</f>
        <v>0.97490893394932465</v>
      </c>
      <c r="AB411" s="14"/>
      <c r="AC411" s="14"/>
      <c r="AD411" s="14"/>
      <c r="AE411" s="14"/>
      <c r="AF411" s="6"/>
    </row>
    <row r="412" spans="1:33" s="4" customFormat="1" ht="27.75" customHeight="1" x14ac:dyDescent="0.25">
      <c r="A412" s="13" t="s">
        <v>1</v>
      </c>
      <c r="B412" s="13" t="s">
        <v>1</v>
      </c>
      <c r="C412" s="12">
        <v>1213112</v>
      </c>
      <c r="D412" s="11">
        <v>1</v>
      </c>
      <c r="E412" s="10" t="s">
        <v>3</v>
      </c>
      <c r="F412" s="9">
        <v>231348149.5799959</v>
      </c>
      <c r="G412" s="9">
        <v>236186168.68799999</v>
      </c>
      <c r="H412" s="9">
        <v>689740230.37</v>
      </c>
      <c r="I412" s="9">
        <v>665431334.54999995</v>
      </c>
      <c r="J412" s="9">
        <f>H412-I412</f>
        <v>24308895.820000052</v>
      </c>
      <c r="K412" s="8">
        <f>IF(G412&lt;&gt;0,I412/H412,0)</f>
        <v>0.96475644779055447</v>
      </c>
      <c r="L412" s="8">
        <f>I412/H412</f>
        <v>0.96475644779055447</v>
      </c>
      <c r="AB412" s="7"/>
      <c r="AC412" s="7"/>
      <c r="AD412" s="7"/>
      <c r="AE412" s="7"/>
      <c r="AF412" s="6"/>
      <c r="AG412" s="5"/>
    </row>
    <row r="413" spans="1:33" s="4" customFormat="1" ht="27.75" customHeight="1" x14ac:dyDescent="0.25">
      <c r="A413" s="13" t="s">
        <v>1</v>
      </c>
      <c r="B413" s="13" t="s">
        <v>1</v>
      </c>
      <c r="C413" s="12">
        <v>1213112</v>
      </c>
      <c r="D413" s="11">
        <v>2</v>
      </c>
      <c r="E413" s="10" t="s">
        <v>2</v>
      </c>
      <c r="F413" s="9">
        <v>56100928.930000007</v>
      </c>
      <c r="G413" s="9">
        <v>68893446.838500008</v>
      </c>
      <c r="H413" s="9">
        <v>149716319.84999999</v>
      </c>
      <c r="I413" s="9">
        <v>108704252.28</v>
      </c>
      <c r="J413" s="9">
        <f>H413-I413</f>
        <v>41012067.569999993</v>
      </c>
      <c r="K413" s="8">
        <f>IF(G413&lt;&gt;0,I413/H413,0)</f>
        <v>0.72606815602273844</v>
      </c>
      <c r="L413" s="8">
        <f>I413/H413</f>
        <v>0.72606815602273844</v>
      </c>
      <c r="AB413" s="7"/>
      <c r="AC413" s="7"/>
      <c r="AD413" s="7"/>
      <c r="AE413" s="7"/>
      <c r="AF413" s="6"/>
      <c r="AG413" s="5"/>
    </row>
    <row r="414" spans="1:33" s="4" customFormat="1" ht="27.75" customHeight="1" x14ac:dyDescent="0.25">
      <c r="A414" s="13" t="s">
        <v>1</v>
      </c>
      <c r="B414" s="13" t="s">
        <v>1</v>
      </c>
      <c r="C414" s="12">
        <v>1213112</v>
      </c>
      <c r="D414" s="11">
        <v>3</v>
      </c>
      <c r="E414" s="10" t="s">
        <v>15</v>
      </c>
      <c r="F414" s="9">
        <v>28925867.980000004</v>
      </c>
      <c r="G414" s="9">
        <v>71094746.719999999</v>
      </c>
      <c r="H414" s="9">
        <v>156539764.71000001</v>
      </c>
      <c r="I414" s="9">
        <v>167048262.03</v>
      </c>
      <c r="J414" s="9">
        <f>H414-I414</f>
        <v>-10508497.319999993</v>
      </c>
      <c r="K414" s="8">
        <f>IF(G414&lt;&gt;0,I414/H414,0)</f>
        <v>1.0671298908585154</v>
      </c>
      <c r="L414" s="8">
        <f>I414/H414</f>
        <v>1.0671298908585154</v>
      </c>
      <c r="AB414" s="7"/>
      <c r="AC414" s="7"/>
      <c r="AD414" s="7"/>
      <c r="AE414" s="7"/>
      <c r="AF414" s="6"/>
      <c r="AG414" s="5"/>
    </row>
    <row r="415" spans="1:33" s="4" customFormat="1" ht="27.75" customHeight="1" x14ac:dyDescent="0.25">
      <c r="A415" s="13" t="s">
        <v>1</v>
      </c>
      <c r="B415" s="13" t="s">
        <v>1</v>
      </c>
      <c r="C415" s="12">
        <v>1213112</v>
      </c>
      <c r="D415" s="11">
        <v>4</v>
      </c>
      <c r="E415" s="10" t="s">
        <v>14</v>
      </c>
      <c r="F415" s="9">
        <v>13178753.820000004</v>
      </c>
      <c r="G415" s="9">
        <v>8357504.4299999997</v>
      </c>
      <c r="H415" s="9">
        <v>55904556.420000002</v>
      </c>
      <c r="I415" s="9">
        <v>21725134.600000001</v>
      </c>
      <c r="J415" s="9">
        <f>H415-I415</f>
        <v>34179421.82</v>
      </c>
      <c r="K415" s="8">
        <f>IF(G415&lt;&gt;0,I415/H415,0)</f>
        <v>0.3886111614370627</v>
      </c>
      <c r="L415" s="8">
        <f>I415/H415</f>
        <v>0.3886111614370627</v>
      </c>
      <c r="AB415" s="7"/>
      <c r="AC415" s="7"/>
      <c r="AD415" s="7"/>
      <c r="AE415" s="7"/>
      <c r="AF415" s="6"/>
      <c r="AG415" s="5"/>
    </row>
    <row r="416" spans="1:33" s="4" customFormat="1" ht="27.75" customHeight="1" x14ac:dyDescent="0.25">
      <c r="A416" s="13" t="s">
        <v>1</v>
      </c>
      <c r="B416" s="13" t="s">
        <v>1</v>
      </c>
      <c r="C416" s="12">
        <v>1213112</v>
      </c>
      <c r="D416" s="11">
        <v>5</v>
      </c>
      <c r="E416" s="10" t="s">
        <v>13</v>
      </c>
      <c r="F416" s="9">
        <v>100000</v>
      </c>
      <c r="G416" s="9">
        <v>0</v>
      </c>
      <c r="H416" s="9">
        <v>0</v>
      </c>
      <c r="I416" s="9">
        <v>0</v>
      </c>
      <c r="J416" s="9">
        <f>H416-I416</f>
        <v>0</v>
      </c>
      <c r="K416" s="8">
        <f>IF(G416&lt;&gt;0,I416/H416,0)</f>
        <v>0</v>
      </c>
      <c r="L416" s="8" t="e">
        <f>I416/H416</f>
        <v>#DIV/0!</v>
      </c>
      <c r="AB416" s="7"/>
      <c r="AC416" s="7"/>
      <c r="AD416" s="7"/>
      <c r="AE416" s="7"/>
      <c r="AF416" s="6"/>
      <c r="AG416" s="5"/>
    </row>
    <row r="417" spans="1:33" s="4" customFormat="1" ht="27.75" customHeight="1" x14ac:dyDescent="0.25">
      <c r="A417" s="13" t="s">
        <v>1</v>
      </c>
      <c r="B417" s="13" t="s">
        <v>1</v>
      </c>
      <c r="C417" s="12">
        <v>1213112</v>
      </c>
      <c r="D417" s="11">
        <v>7</v>
      </c>
      <c r="E417" s="10" t="s">
        <v>0</v>
      </c>
      <c r="F417" s="9">
        <v>0</v>
      </c>
      <c r="G417" s="9">
        <v>0</v>
      </c>
      <c r="H417" s="9">
        <v>0</v>
      </c>
      <c r="I417" s="9">
        <v>0</v>
      </c>
      <c r="J417" s="9">
        <f>H417-I417</f>
        <v>0</v>
      </c>
      <c r="K417" s="8">
        <f>IF(G417&lt;&gt;0,I417/H417,0)</f>
        <v>0</v>
      </c>
      <c r="L417" s="8" t="e">
        <f>I417/H417</f>
        <v>#DIV/0!</v>
      </c>
      <c r="AB417" s="7"/>
      <c r="AC417" s="7"/>
      <c r="AD417" s="7"/>
      <c r="AE417" s="7"/>
      <c r="AF417" s="6"/>
      <c r="AG417" s="5"/>
    </row>
    <row r="418" spans="1:33" s="4" customFormat="1" ht="27.75" customHeight="1" x14ac:dyDescent="0.25">
      <c r="A418" s="13" t="s">
        <v>1</v>
      </c>
      <c r="B418" s="13" t="s">
        <v>1</v>
      </c>
      <c r="C418" s="12">
        <v>1213112</v>
      </c>
      <c r="D418" s="11">
        <v>9</v>
      </c>
      <c r="E418" s="10" t="s">
        <v>12</v>
      </c>
      <c r="F418" s="9">
        <v>2065427441.8099999</v>
      </c>
      <c r="G418" s="9">
        <v>5242694893.1599998</v>
      </c>
      <c r="H418" s="9">
        <v>3343107576.1700001</v>
      </c>
      <c r="I418" s="9">
        <v>3321824016.8099999</v>
      </c>
      <c r="J418" s="9">
        <f>H418-I418</f>
        <v>21283559.360000134</v>
      </c>
      <c r="K418" s="8">
        <f>IF(G418&lt;&gt;0,I418/H418,0)</f>
        <v>0.9936336002132532</v>
      </c>
      <c r="L418" s="8">
        <f>I418/H418</f>
        <v>0.9936336002132532</v>
      </c>
      <c r="AB418" s="7"/>
      <c r="AC418" s="7"/>
      <c r="AD418" s="7"/>
      <c r="AE418" s="7"/>
      <c r="AF418" s="6"/>
      <c r="AG418" s="5"/>
    </row>
    <row r="419" spans="1:33" s="2" customFormat="1" ht="27.75" customHeight="1" x14ac:dyDescent="0.25">
      <c r="A419" s="31" t="s">
        <v>9</v>
      </c>
      <c r="B419" s="31" t="s">
        <v>9</v>
      </c>
      <c r="C419" s="31" t="s">
        <v>9</v>
      </c>
      <c r="D419" s="30">
        <v>1214</v>
      </c>
      <c r="E419" s="29" t="s">
        <v>108</v>
      </c>
      <c r="F419" s="28">
        <v>1613170854.4899998</v>
      </c>
      <c r="G419" s="28">
        <v>1807126745.2605</v>
      </c>
      <c r="H419" s="28">
        <f>SUMIF($B$420:$B$446,"chap",H420:H446)</f>
        <v>1520962616.28</v>
      </c>
      <c r="I419" s="28">
        <f>SUMIF($B$420:$B$446,"chap",I420:I446)</f>
        <v>1423489214.0699999</v>
      </c>
      <c r="J419" s="28">
        <f>SUMIF($B$420:$B$446,"chap",J420:J446)</f>
        <v>97473402.209999993</v>
      </c>
      <c r="K419" s="27">
        <f>IF(G419&lt;&gt;0,I419/H419,0)</f>
        <v>0.93591334779259572</v>
      </c>
      <c r="L419" s="8">
        <f>I419/H419</f>
        <v>0.93591334779259572</v>
      </c>
      <c r="AB419" s="26"/>
      <c r="AC419" s="26"/>
      <c r="AD419" s="26"/>
      <c r="AE419" s="26"/>
      <c r="AF419" s="6"/>
    </row>
    <row r="420" spans="1:33" s="20" customFormat="1" ht="27.75" customHeight="1" x14ac:dyDescent="0.25">
      <c r="A420" s="25" t="s">
        <v>7</v>
      </c>
      <c r="B420" s="25" t="s">
        <v>7</v>
      </c>
      <c r="C420" s="25" t="s">
        <v>7</v>
      </c>
      <c r="D420" s="24">
        <v>12141</v>
      </c>
      <c r="E420" s="23" t="s">
        <v>6</v>
      </c>
      <c r="F420" s="22">
        <v>1613170854.4899998</v>
      </c>
      <c r="G420" s="22">
        <v>1807126745.2605</v>
      </c>
      <c r="H420" s="22">
        <f>SUMIF($B$421:$B$446,"section",H421:H446)</f>
        <v>1520962616.28</v>
      </c>
      <c r="I420" s="22">
        <f>SUMIF($B$421:$B$446,"section",I421:I446)</f>
        <v>1423489214.0699999</v>
      </c>
      <c r="J420" s="22">
        <f>SUMIF($B$421:$B$446,"section",J421:J446)</f>
        <v>97473402.209999993</v>
      </c>
      <c r="K420" s="21">
        <f>IF(G420&lt;&gt;0,I420/H420,0)</f>
        <v>0.93591334779259572</v>
      </c>
      <c r="L420" s="8">
        <f>I420/H420</f>
        <v>0.93591334779259572</v>
      </c>
      <c r="AF420" s="6"/>
    </row>
    <row r="421" spans="1:33" s="2" customFormat="1" ht="27.75" customHeight="1" x14ac:dyDescent="0.25">
      <c r="A421" s="19" t="s">
        <v>5</v>
      </c>
      <c r="B421" s="19" t="s">
        <v>5</v>
      </c>
      <c r="C421" s="19" t="s">
        <v>5</v>
      </c>
      <c r="D421" s="18">
        <v>1214111</v>
      </c>
      <c r="E421" s="17" t="s">
        <v>107</v>
      </c>
      <c r="F421" s="16">
        <v>297265159.27999997</v>
      </c>
      <c r="G421" s="16">
        <v>414578718.6825</v>
      </c>
      <c r="H421" s="16">
        <f>SUMIF($B$422:$B$428,"article",H422:H428)</f>
        <v>201642040.86000001</v>
      </c>
      <c r="I421" s="16">
        <f>SUMIF($B$422:$B$428,"article",I422:I428)</f>
        <v>171372761.63999999</v>
      </c>
      <c r="J421" s="16">
        <f>SUMIF($B$422:$B$428,"article",J422:J428)</f>
        <v>30269279.220000006</v>
      </c>
      <c r="K421" s="15">
        <f>IF(G421&lt;&gt;0,I421/H421,0)</f>
        <v>0.84988606993411664</v>
      </c>
      <c r="L421" s="8">
        <f>I421/H421</f>
        <v>0.84988606993411664</v>
      </c>
      <c r="AB421" s="14"/>
      <c r="AC421" s="14"/>
      <c r="AD421" s="14"/>
      <c r="AE421" s="14"/>
      <c r="AF421" s="6"/>
    </row>
    <row r="422" spans="1:33" s="4" customFormat="1" ht="27.75" customHeight="1" x14ac:dyDescent="0.25">
      <c r="A422" s="13" t="s">
        <v>1</v>
      </c>
      <c r="B422" s="13" t="s">
        <v>1</v>
      </c>
      <c r="C422" s="12">
        <v>1214111</v>
      </c>
      <c r="D422" s="11">
        <v>1</v>
      </c>
      <c r="E422" s="10" t="s">
        <v>3</v>
      </c>
      <c r="F422" s="9">
        <v>124234983.28</v>
      </c>
      <c r="G422" s="9">
        <v>178216718.69000003</v>
      </c>
      <c r="H422" s="9">
        <v>124665214.68000001</v>
      </c>
      <c r="I422" s="9">
        <v>111372761.64</v>
      </c>
      <c r="J422" s="9">
        <f>H422-I422</f>
        <v>13292453.040000007</v>
      </c>
      <c r="K422" s="8">
        <f>IF(G422&lt;&gt;0,I422/H422,0)</f>
        <v>0.89337480327515528</v>
      </c>
      <c r="L422" s="8">
        <f>I422/H422</f>
        <v>0.89337480327515528</v>
      </c>
      <c r="AB422" s="7"/>
      <c r="AC422" s="7"/>
      <c r="AD422" s="7"/>
      <c r="AE422" s="7"/>
      <c r="AF422" s="6"/>
      <c r="AG422" s="5"/>
    </row>
    <row r="423" spans="1:33" s="4" customFormat="1" ht="27.75" customHeight="1" x14ac:dyDescent="0.25">
      <c r="A423" s="13" t="s">
        <v>1</v>
      </c>
      <c r="B423" s="13" t="s">
        <v>1</v>
      </c>
      <c r="C423" s="12">
        <v>1214111</v>
      </c>
      <c r="D423" s="11">
        <v>2</v>
      </c>
      <c r="E423" s="10" t="s">
        <v>2</v>
      </c>
      <c r="F423" s="9">
        <v>0</v>
      </c>
      <c r="G423" s="9">
        <v>50000000</v>
      </c>
      <c r="H423" s="9">
        <v>0</v>
      </c>
      <c r="I423" s="9">
        <v>0</v>
      </c>
      <c r="J423" s="9">
        <f>H423-I423</f>
        <v>0</v>
      </c>
      <c r="K423" s="8" t="e">
        <f>IF(G423&lt;&gt;0,I423/H423,0)</f>
        <v>#DIV/0!</v>
      </c>
      <c r="L423" s="8" t="e">
        <f>I423/H423</f>
        <v>#DIV/0!</v>
      </c>
      <c r="AB423" s="7"/>
      <c r="AC423" s="7"/>
      <c r="AD423" s="7"/>
      <c r="AE423" s="7"/>
      <c r="AF423" s="6"/>
      <c r="AG423" s="5"/>
    </row>
    <row r="424" spans="1:33" s="4" customFormat="1" ht="27.75" customHeight="1" x14ac:dyDescent="0.25">
      <c r="A424" s="13" t="s">
        <v>1</v>
      </c>
      <c r="B424" s="13" t="s">
        <v>1</v>
      </c>
      <c r="C424" s="12">
        <v>1214111</v>
      </c>
      <c r="D424" s="11">
        <v>3</v>
      </c>
      <c r="E424" s="10" t="s">
        <v>15</v>
      </c>
      <c r="F424" s="9">
        <v>0</v>
      </c>
      <c r="G424" s="9">
        <v>0</v>
      </c>
      <c r="H424" s="9">
        <v>0</v>
      </c>
      <c r="I424" s="9">
        <v>0</v>
      </c>
      <c r="J424" s="9">
        <f>H424-I424</f>
        <v>0</v>
      </c>
      <c r="K424" s="8">
        <f>IF(G424&lt;&gt;0,I424/H424,0)</f>
        <v>0</v>
      </c>
      <c r="L424" s="8" t="e">
        <f>I424/H424</f>
        <v>#DIV/0!</v>
      </c>
      <c r="AB424" s="7"/>
      <c r="AC424" s="7"/>
      <c r="AD424" s="7"/>
      <c r="AE424" s="7"/>
      <c r="AF424" s="6"/>
      <c r="AG424" s="5"/>
    </row>
    <row r="425" spans="1:33" s="4" customFormat="1" ht="27.75" customHeight="1" x14ac:dyDescent="0.25">
      <c r="A425" s="13" t="s">
        <v>1</v>
      </c>
      <c r="B425" s="13" t="s">
        <v>1</v>
      </c>
      <c r="C425" s="12">
        <v>1214111</v>
      </c>
      <c r="D425" s="11">
        <v>4</v>
      </c>
      <c r="E425" s="10" t="s">
        <v>14</v>
      </c>
      <c r="F425" s="9">
        <v>14030176</v>
      </c>
      <c r="G425" s="9">
        <v>15869800</v>
      </c>
      <c r="H425" s="9">
        <v>11976826.18</v>
      </c>
      <c r="I425" s="9">
        <v>0</v>
      </c>
      <c r="J425" s="9">
        <f>H425-I425</f>
        <v>11976826.18</v>
      </c>
      <c r="K425" s="8">
        <f>IF(G425&lt;&gt;0,I425/H425,0)</f>
        <v>0</v>
      </c>
      <c r="L425" s="8">
        <f>I425/H425</f>
        <v>0</v>
      </c>
      <c r="AB425" s="7"/>
      <c r="AC425" s="7"/>
      <c r="AD425" s="7"/>
      <c r="AE425" s="7"/>
      <c r="AF425" s="6"/>
      <c r="AG425" s="5"/>
    </row>
    <row r="426" spans="1:33" s="4" customFormat="1" ht="27.75" customHeight="1" x14ac:dyDescent="0.25">
      <c r="A426" s="13" t="s">
        <v>1</v>
      </c>
      <c r="B426" s="13" t="s">
        <v>1</v>
      </c>
      <c r="C426" s="12">
        <v>1214111</v>
      </c>
      <c r="D426" s="11">
        <v>5</v>
      </c>
      <c r="E426" s="10" t="s">
        <v>13</v>
      </c>
      <c r="F426" s="9">
        <v>0</v>
      </c>
      <c r="G426" s="9">
        <v>0</v>
      </c>
      <c r="H426" s="9">
        <v>0</v>
      </c>
      <c r="I426" s="9">
        <v>0</v>
      </c>
      <c r="J426" s="9">
        <f>H426-I426</f>
        <v>0</v>
      </c>
      <c r="K426" s="8">
        <f>IF(G426&lt;&gt;0,I426/H426,0)</f>
        <v>0</v>
      </c>
      <c r="L426" s="8" t="e">
        <f>I426/H426</f>
        <v>#DIV/0!</v>
      </c>
      <c r="AB426" s="7"/>
      <c r="AC426" s="7"/>
      <c r="AD426" s="7"/>
      <c r="AE426" s="7"/>
      <c r="AF426" s="6"/>
      <c r="AG426" s="5"/>
    </row>
    <row r="427" spans="1:33" s="4" customFormat="1" ht="27.75" customHeight="1" x14ac:dyDescent="0.25">
      <c r="A427" s="13" t="s">
        <v>1</v>
      </c>
      <c r="B427" s="13" t="s">
        <v>1</v>
      </c>
      <c r="C427" s="12">
        <v>1214111</v>
      </c>
      <c r="D427" s="11">
        <v>7</v>
      </c>
      <c r="E427" s="10" t="s">
        <v>0</v>
      </c>
      <c r="F427" s="9">
        <v>0</v>
      </c>
      <c r="G427" s="9">
        <v>0</v>
      </c>
      <c r="H427" s="9">
        <v>0</v>
      </c>
      <c r="I427" s="9">
        <v>0</v>
      </c>
      <c r="J427" s="9">
        <f>H427-I427</f>
        <v>0</v>
      </c>
      <c r="K427" s="8">
        <f>IF(G427&lt;&gt;0,I427/H427,0)</f>
        <v>0</v>
      </c>
      <c r="L427" s="8" t="e">
        <f>I427/H427</f>
        <v>#DIV/0!</v>
      </c>
      <c r="AB427" s="7"/>
      <c r="AC427" s="7"/>
      <c r="AD427" s="7"/>
      <c r="AE427" s="7"/>
      <c r="AF427" s="6"/>
      <c r="AG427" s="5"/>
    </row>
    <row r="428" spans="1:33" s="4" customFormat="1" ht="27.75" customHeight="1" x14ac:dyDescent="0.25">
      <c r="A428" s="13" t="s">
        <v>1</v>
      </c>
      <c r="B428" s="13" t="s">
        <v>1</v>
      </c>
      <c r="C428" s="12">
        <v>1214111</v>
      </c>
      <c r="D428" s="11">
        <v>9</v>
      </c>
      <c r="E428" s="10" t="s">
        <v>12</v>
      </c>
      <c r="F428" s="9">
        <v>159000000</v>
      </c>
      <c r="G428" s="9">
        <v>170492199.99250001</v>
      </c>
      <c r="H428" s="9">
        <v>65000000</v>
      </c>
      <c r="I428" s="9">
        <v>60000000</v>
      </c>
      <c r="J428" s="9">
        <f>H428-I428</f>
        <v>5000000</v>
      </c>
      <c r="K428" s="8">
        <f>IF(G428&lt;&gt;0,I428/H428,0)</f>
        <v>0.92307692307692313</v>
      </c>
      <c r="L428" s="8">
        <f>I428/H428</f>
        <v>0.92307692307692313</v>
      </c>
      <c r="AB428" s="7"/>
      <c r="AC428" s="7"/>
      <c r="AD428" s="7"/>
      <c r="AE428" s="7"/>
      <c r="AF428" s="6"/>
      <c r="AG428" s="5"/>
    </row>
    <row r="429" spans="1:33" s="2" customFormat="1" ht="27.75" customHeight="1" x14ac:dyDescent="0.25">
      <c r="A429" s="19" t="s">
        <v>5</v>
      </c>
      <c r="B429" s="19" t="s">
        <v>5</v>
      </c>
      <c r="C429" s="19" t="s">
        <v>5</v>
      </c>
      <c r="D429" s="18">
        <v>1214112</v>
      </c>
      <c r="E429" s="17" t="s">
        <v>106</v>
      </c>
      <c r="F429" s="16">
        <v>531342957.13</v>
      </c>
      <c r="G429" s="16">
        <v>545431648.73800004</v>
      </c>
      <c r="H429" s="16">
        <f>SUMIF($B$429:$B$436,"article",H429:H436)</f>
        <v>601321986.24000001</v>
      </c>
      <c r="I429" s="16">
        <f>SUMIF($B$429:$B$436,"article",I429:I436)</f>
        <v>596651486.42999995</v>
      </c>
      <c r="J429" s="16">
        <f>SUMIF($B$429:$B$436,"article",J429:J436)</f>
        <v>4670499.8099999996</v>
      </c>
      <c r="K429" s="15">
        <f>IF(G429&lt;&gt;0,I429/H429,0)</f>
        <v>0.99223294687891894</v>
      </c>
      <c r="L429" s="8">
        <f>I429/H429</f>
        <v>0.99223294687891894</v>
      </c>
      <c r="AB429" s="14"/>
      <c r="AC429" s="14"/>
      <c r="AD429" s="14"/>
      <c r="AE429" s="14"/>
      <c r="AF429" s="6"/>
    </row>
    <row r="430" spans="1:33" s="4" customFormat="1" ht="27.75" customHeight="1" x14ac:dyDescent="0.25">
      <c r="A430" s="13" t="s">
        <v>1</v>
      </c>
      <c r="B430" s="13" t="s">
        <v>1</v>
      </c>
      <c r="C430" s="12">
        <v>1214112</v>
      </c>
      <c r="D430" s="11">
        <v>1</v>
      </c>
      <c r="E430" s="10" t="s">
        <v>3</v>
      </c>
      <c r="F430" s="9">
        <v>136259481.36000001</v>
      </c>
      <c r="G430" s="9">
        <v>148404322.17799997</v>
      </c>
      <c r="H430" s="9">
        <v>258134151.38999999</v>
      </c>
      <c r="I430" s="9">
        <v>251230939</v>
      </c>
      <c r="J430" s="9">
        <f>H430-I430</f>
        <v>6903212.3899999857</v>
      </c>
      <c r="K430" s="8">
        <f>IF(G430&lt;&gt;0,I430/H430,0)</f>
        <v>0.97325726815755453</v>
      </c>
      <c r="L430" s="8">
        <f>I430/H430</f>
        <v>0.97325726815755453</v>
      </c>
      <c r="AB430" s="7"/>
      <c r="AC430" s="7"/>
      <c r="AD430" s="7"/>
      <c r="AE430" s="7"/>
      <c r="AF430" s="6"/>
      <c r="AG430" s="5"/>
    </row>
    <row r="431" spans="1:33" s="4" customFormat="1" ht="27.75" customHeight="1" x14ac:dyDescent="0.25">
      <c r="A431" s="13" t="s">
        <v>1</v>
      </c>
      <c r="B431" s="13" t="s">
        <v>1</v>
      </c>
      <c r="C431" s="12">
        <v>1214112</v>
      </c>
      <c r="D431" s="60">
        <v>2</v>
      </c>
      <c r="E431" s="10" t="s">
        <v>2</v>
      </c>
      <c r="F431" s="9">
        <v>190842572.53</v>
      </c>
      <c r="G431" s="9">
        <v>183694162.33000004</v>
      </c>
      <c r="H431" s="9">
        <v>104620851.77</v>
      </c>
      <c r="I431" s="9">
        <v>107303876.03</v>
      </c>
      <c r="J431" s="9">
        <f>H431-I431</f>
        <v>-2683024.2600000054</v>
      </c>
      <c r="K431" s="8">
        <f>IF(G431&lt;&gt;0,I431/H431,0)</f>
        <v>1.0256452152186488</v>
      </c>
      <c r="L431" s="8">
        <f>I431/H431</f>
        <v>1.0256452152186488</v>
      </c>
      <c r="AB431" s="59"/>
      <c r="AC431" s="59"/>
      <c r="AD431" s="59"/>
      <c r="AE431" s="59"/>
      <c r="AF431" s="6"/>
      <c r="AG431" s="5"/>
    </row>
    <row r="432" spans="1:33" s="4" customFormat="1" ht="27.75" customHeight="1" x14ac:dyDescent="0.25">
      <c r="A432" s="13" t="s">
        <v>1</v>
      </c>
      <c r="B432" s="13" t="s">
        <v>1</v>
      </c>
      <c r="C432" s="12">
        <v>1214112</v>
      </c>
      <c r="D432" s="60">
        <v>3</v>
      </c>
      <c r="E432" s="10" t="s">
        <v>15</v>
      </c>
      <c r="F432" s="9">
        <v>100800017.25</v>
      </c>
      <c r="G432" s="9">
        <v>140175516.22999999</v>
      </c>
      <c r="H432" s="9">
        <v>74271447.310000002</v>
      </c>
      <c r="I432" s="9">
        <v>95940876.539999992</v>
      </c>
      <c r="J432" s="9">
        <f>H432-I432</f>
        <v>-21669429.229999989</v>
      </c>
      <c r="K432" s="8">
        <f>IF(G432&lt;&gt;0,I432/H432,0)</f>
        <v>1.2917598890937783</v>
      </c>
      <c r="L432" s="8">
        <f>I432/H432</f>
        <v>1.2917598890937783</v>
      </c>
      <c r="AB432" s="59"/>
      <c r="AC432" s="59"/>
      <c r="AD432" s="59"/>
      <c r="AE432" s="59"/>
      <c r="AF432" s="6"/>
      <c r="AG432" s="5"/>
    </row>
    <row r="433" spans="1:33" s="4" customFormat="1" ht="27.75" customHeight="1" x14ac:dyDescent="0.25">
      <c r="A433" s="13" t="s">
        <v>1</v>
      </c>
      <c r="B433" s="13" t="s">
        <v>1</v>
      </c>
      <c r="C433" s="12">
        <v>1214112</v>
      </c>
      <c r="D433" s="60">
        <v>4</v>
      </c>
      <c r="E433" s="10" t="s">
        <v>14</v>
      </c>
      <c r="F433" s="9">
        <v>14424448.010000002</v>
      </c>
      <c r="G433" s="9">
        <v>11301074</v>
      </c>
      <c r="H433" s="9">
        <v>23820486.219999999</v>
      </c>
      <c r="I433" s="9">
        <v>8139602.5999999996</v>
      </c>
      <c r="J433" s="9">
        <f>H433-I433</f>
        <v>15680883.619999999</v>
      </c>
      <c r="K433" s="8">
        <f>IF(G433&lt;&gt;0,I433/H433,0)</f>
        <v>0.34170598050873874</v>
      </c>
      <c r="L433" s="8">
        <f>I433/H433</f>
        <v>0.34170598050873874</v>
      </c>
      <c r="AB433" s="59"/>
      <c r="AC433" s="59"/>
      <c r="AD433" s="59"/>
      <c r="AE433" s="59"/>
      <c r="AF433" s="6"/>
      <c r="AG433" s="5"/>
    </row>
    <row r="434" spans="1:33" s="4" customFormat="1" ht="27.75" customHeight="1" x14ac:dyDescent="0.25">
      <c r="A434" s="13" t="s">
        <v>1</v>
      </c>
      <c r="B434" s="13" t="s">
        <v>1</v>
      </c>
      <c r="C434" s="12">
        <v>1214112</v>
      </c>
      <c r="D434" s="60">
        <v>5</v>
      </c>
      <c r="E434" s="10" t="s">
        <v>13</v>
      </c>
      <c r="F434" s="9">
        <v>1000000</v>
      </c>
      <c r="G434" s="9">
        <v>1310471</v>
      </c>
      <c r="H434" s="9">
        <v>1183968.25</v>
      </c>
      <c r="I434" s="9">
        <v>1183050</v>
      </c>
      <c r="J434" s="9">
        <f>H434-I434</f>
        <v>918.25</v>
      </c>
      <c r="K434" s="8">
        <f>IF(G434&lt;&gt;0,I434/H434,0)</f>
        <v>0.99922443021592855</v>
      </c>
      <c r="L434" s="8">
        <f>I434/H434</f>
        <v>0.99922443021592855</v>
      </c>
      <c r="AB434" s="59"/>
      <c r="AC434" s="59"/>
      <c r="AD434" s="59"/>
      <c r="AE434" s="59"/>
      <c r="AF434" s="6"/>
      <c r="AG434" s="5"/>
    </row>
    <row r="435" spans="1:33" s="4" customFormat="1" ht="27.75" customHeight="1" x14ac:dyDescent="0.25">
      <c r="A435" s="13" t="s">
        <v>1</v>
      </c>
      <c r="B435" s="13" t="s">
        <v>1</v>
      </c>
      <c r="C435" s="12">
        <v>1214112</v>
      </c>
      <c r="D435" s="60">
        <v>7</v>
      </c>
      <c r="E435" s="10" t="s">
        <v>0</v>
      </c>
      <c r="F435" s="9">
        <v>2000054</v>
      </c>
      <c r="G435" s="9">
        <v>946103</v>
      </c>
      <c r="H435" s="9">
        <v>1438716.3</v>
      </c>
      <c r="I435" s="9">
        <v>232620</v>
      </c>
      <c r="J435" s="9">
        <f>H435-I435</f>
        <v>1206096.3</v>
      </c>
      <c r="K435" s="8">
        <f>IF(G435&lt;&gt;0,I435/H435,0)</f>
        <v>0.1616858028229749</v>
      </c>
      <c r="L435" s="8">
        <f>I435/H435</f>
        <v>0.1616858028229749</v>
      </c>
      <c r="AB435" s="59"/>
      <c r="AC435" s="59"/>
      <c r="AD435" s="59"/>
      <c r="AE435" s="59"/>
      <c r="AF435" s="6"/>
      <c r="AG435" s="5"/>
    </row>
    <row r="436" spans="1:33" s="4" customFormat="1" ht="27.75" customHeight="1" x14ac:dyDescent="0.25">
      <c r="A436" s="13" t="s">
        <v>1</v>
      </c>
      <c r="B436" s="13" t="s">
        <v>1</v>
      </c>
      <c r="C436" s="12">
        <v>1214112</v>
      </c>
      <c r="D436" s="11">
        <v>9</v>
      </c>
      <c r="E436" s="10" t="s">
        <v>12</v>
      </c>
      <c r="F436" s="9">
        <v>86016383.979999989</v>
      </c>
      <c r="G436" s="9">
        <v>59600000</v>
      </c>
      <c r="H436" s="9">
        <v>137852365</v>
      </c>
      <c r="I436" s="9">
        <v>132620522.25999999</v>
      </c>
      <c r="J436" s="9">
        <f>H436-I436</f>
        <v>5231842.7400000095</v>
      </c>
      <c r="K436" s="8">
        <f>IF(G436&lt;&gt;0,I436/H436,0)</f>
        <v>0.96204749378075594</v>
      </c>
      <c r="L436" s="8">
        <f>I436/H436</f>
        <v>0.96204749378075594</v>
      </c>
      <c r="AB436" s="7"/>
      <c r="AC436" s="7"/>
      <c r="AD436" s="7"/>
      <c r="AE436" s="7"/>
      <c r="AF436" s="6"/>
      <c r="AG436" s="5"/>
    </row>
    <row r="437" spans="1:33" s="2" customFormat="1" ht="27.75" customHeight="1" x14ac:dyDescent="0.25">
      <c r="A437" s="19" t="s">
        <v>5</v>
      </c>
      <c r="B437" s="19" t="s">
        <v>5</v>
      </c>
      <c r="C437" s="19" t="s">
        <v>5</v>
      </c>
      <c r="D437" s="18">
        <v>1214113</v>
      </c>
      <c r="E437" s="17" t="s">
        <v>105</v>
      </c>
      <c r="F437" s="16">
        <v>662962738.07999992</v>
      </c>
      <c r="G437" s="16">
        <v>715383045.84000003</v>
      </c>
      <c r="H437" s="16">
        <f>SUMIF($B$437:$B$444,"article",H437:H444)</f>
        <v>717998588.98000002</v>
      </c>
      <c r="I437" s="16">
        <f>SUMIF($B$437:$B$444,"article",I437:I444)</f>
        <v>655464966</v>
      </c>
      <c r="J437" s="16">
        <f>SUMIF($B$437:$B$444,"article",J437:J444)</f>
        <v>62533622.979999974</v>
      </c>
      <c r="K437" s="15">
        <f>IF(G437&lt;&gt;0,I437/H437,0)</f>
        <v>0.91290564641800165</v>
      </c>
      <c r="L437" s="8">
        <f>I437/H437</f>
        <v>0.91290564641800165</v>
      </c>
      <c r="AB437" s="14"/>
      <c r="AC437" s="14"/>
      <c r="AD437" s="14"/>
      <c r="AE437" s="14"/>
      <c r="AF437" s="6"/>
    </row>
    <row r="438" spans="1:33" s="4" customFormat="1" ht="27.75" customHeight="1" x14ac:dyDescent="0.25">
      <c r="A438" s="13" t="s">
        <v>1</v>
      </c>
      <c r="B438" s="13" t="s">
        <v>1</v>
      </c>
      <c r="C438" s="12">
        <v>1214113</v>
      </c>
      <c r="D438" s="11">
        <v>1</v>
      </c>
      <c r="E438" s="10" t="s">
        <v>3</v>
      </c>
      <c r="F438" s="9">
        <v>335474898.35999995</v>
      </c>
      <c r="G438" s="9">
        <v>314577042.04000002</v>
      </c>
      <c r="H438" s="9">
        <v>412207198.39999998</v>
      </c>
      <c r="I438" s="9">
        <v>405118400</v>
      </c>
      <c r="J438" s="9">
        <f>H438-I438</f>
        <v>7088798.3999999762</v>
      </c>
      <c r="K438" s="8">
        <f>IF(G438&lt;&gt;0,I438/H438,0)</f>
        <v>0.98280282724921963</v>
      </c>
      <c r="L438" s="8">
        <f>I438/H438</f>
        <v>0.98280282724921963</v>
      </c>
      <c r="AB438" s="7"/>
      <c r="AC438" s="7"/>
      <c r="AD438" s="7"/>
      <c r="AE438" s="7"/>
      <c r="AF438" s="6"/>
      <c r="AG438" s="5"/>
    </row>
    <row r="439" spans="1:33" s="4" customFormat="1" ht="27.75" customHeight="1" x14ac:dyDescent="0.25">
      <c r="A439" s="13" t="s">
        <v>1</v>
      </c>
      <c r="B439" s="13" t="s">
        <v>1</v>
      </c>
      <c r="C439" s="12">
        <v>1214113</v>
      </c>
      <c r="D439" s="60">
        <v>2</v>
      </c>
      <c r="E439" s="10" t="s">
        <v>2</v>
      </c>
      <c r="F439" s="9">
        <v>0</v>
      </c>
      <c r="G439" s="9">
        <v>0</v>
      </c>
      <c r="H439" s="9">
        <v>0</v>
      </c>
      <c r="I439" s="9">
        <v>0</v>
      </c>
      <c r="J439" s="9">
        <f>H439-I439</f>
        <v>0</v>
      </c>
      <c r="K439" s="8">
        <f>IF(G439&lt;&gt;0,I439/H439,0)</f>
        <v>0</v>
      </c>
      <c r="L439" s="8" t="e">
        <f>I439/H439</f>
        <v>#DIV/0!</v>
      </c>
      <c r="AB439" s="59"/>
      <c r="AC439" s="59"/>
      <c r="AD439" s="59"/>
      <c r="AE439" s="59"/>
      <c r="AF439" s="6"/>
      <c r="AG439" s="5"/>
    </row>
    <row r="440" spans="1:33" s="4" customFormat="1" ht="27.75" customHeight="1" x14ac:dyDescent="0.25">
      <c r="A440" s="13" t="s">
        <v>1</v>
      </c>
      <c r="B440" s="13" t="s">
        <v>1</v>
      </c>
      <c r="C440" s="12">
        <v>1214113</v>
      </c>
      <c r="D440" s="60">
        <v>3</v>
      </c>
      <c r="E440" s="10" t="s">
        <v>15</v>
      </c>
      <c r="F440" s="9">
        <v>181327865.23999998</v>
      </c>
      <c r="G440" s="9">
        <v>163214386</v>
      </c>
      <c r="H440" s="9">
        <v>191942539</v>
      </c>
      <c r="I440" s="9">
        <v>137382510</v>
      </c>
      <c r="J440" s="9">
        <f>H440-I440</f>
        <v>54560029</v>
      </c>
      <c r="K440" s="8">
        <f>IF(G440&lt;&gt;0,I440/H440,0)</f>
        <v>0.71574811251194292</v>
      </c>
      <c r="L440" s="8">
        <f>I440/H440</f>
        <v>0.71574811251194292</v>
      </c>
      <c r="AB440" s="59"/>
      <c r="AC440" s="59"/>
      <c r="AD440" s="59"/>
      <c r="AE440" s="59"/>
      <c r="AF440" s="6"/>
      <c r="AG440" s="5"/>
    </row>
    <row r="441" spans="1:33" s="4" customFormat="1" ht="27.75" customHeight="1" x14ac:dyDescent="0.25">
      <c r="A441" s="13" t="s">
        <v>1</v>
      </c>
      <c r="B441" s="13" t="s">
        <v>1</v>
      </c>
      <c r="C441" s="12">
        <v>1214113</v>
      </c>
      <c r="D441" s="60">
        <v>4</v>
      </c>
      <c r="E441" s="10" t="s">
        <v>14</v>
      </c>
      <c r="F441" s="9">
        <v>0</v>
      </c>
      <c r="G441" s="9">
        <v>0</v>
      </c>
      <c r="H441" s="9">
        <v>0</v>
      </c>
      <c r="I441" s="9">
        <v>0</v>
      </c>
      <c r="J441" s="9">
        <f>H441-I441</f>
        <v>0</v>
      </c>
      <c r="K441" s="8">
        <f>IF(G441&lt;&gt;0,I441/H441,0)</f>
        <v>0</v>
      </c>
      <c r="L441" s="8" t="e">
        <f>I441/H441</f>
        <v>#DIV/0!</v>
      </c>
      <c r="AB441" s="59"/>
      <c r="AC441" s="59"/>
      <c r="AD441" s="59"/>
      <c r="AE441" s="59"/>
      <c r="AF441" s="6"/>
      <c r="AG441" s="5"/>
    </row>
    <row r="442" spans="1:33" s="4" customFormat="1" ht="27.75" customHeight="1" x14ac:dyDescent="0.25">
      <c r="A442" s="13" t="s">
        <v>1</v>
      </c>
      <c r="B442" s="13" t="s">
        <v>1</v>
      </c>
      <c r="C442" s="12">
        <v>1214113</v>
      </c>
      <c r="D442" s="60">
        <v>5</v>
      </c>
      <c r="E442" s="10" t="s">
        <v>13</v>
      </c>
      <c r="F442" s="9">
        <v>0</v>
      </c>
      <c r="G442" s="9">
        <v>0</v>
      </c>
      <c r="H442" s="9">
        <v>0</v>
      </c>
      <c r="I442" s="9">
        <v>0</v>
      </c>
      <c r="J442" s="9">
        <f>H442-I442</f>
        <v>0</v>
      </c>
      <c r="K442" s="8">
        <f>IF(G442&lt;&gt;0,I442/H442,0)</f>
        <v>0</v>
      </c>
      <c r="L442" s="8" t="e">
        <f>I442/H442</f>
        <v>#DIV/0!</v>
      </c>
      <c r="AB442" s="59"/>
      <c r="AC442" s="59"/>
      <c r="AD442" s="59"/>
      <c r="AE442" s="59"/>
      <c r="AF442" s="6"/>
      <c r="AG442" s="5"/>
    </row>
    <row r="443" spans="1:33" s="4" customFormat="1" ht="27.75" customHeight="1" x14ac:dyDescent="0.25">
      <c r="A443" s="13" t="s">
        <v>1</v>
      </c>
      <c r="B443" s="13" t="s">
        <v>1</v>
      </c>
      <c r="C443" s="12">
        <v>1214113</v>
      </c>
      <c r="D443" s="60">
        <v>7</v>
      </c>
      <c r="E443" s="10" t="s">
        <v>0</v>
      </c>
      <c r="F443" s="9">
        <v>2159794</v>
      </c>
      <c r="G443" s="9">
        <v>6591490</v>
      </c>
      <c r="H443" s="9">
        <v>13848852</v>
      </c>
      <c r="I443" s="9">
        <v>12964056</v>
      </c>
      <c r="J443" s="9">
        <f>H443-I443</f>
        <v>884796</v>
      </c>
      <c r="K443" s="8">
        <f>IF(G443&lt;&gt;0,I443/H443,0)</f>
        <v>0.93611051659733235</v>
      </c>
      <c r="L443" s="8">
        <f>I443/H443</f>
        <v>0.93611051659733235</v>
      </c>
      <c r="AB443" s="59"/>
      <c r="AC443" s="59"/>
      <c r="AD443" s="59"/>
      <c r="AE443" s="59"/>
      <c r="AF443" s="6"/>
      <c r="AG443" s="5"/>
    </row>
    <row r="444" spans="1:33" s="4" customFormat="1" ht="27.75" customHeight="1" x14ac:dyDescent="0.25">
      <c r="A444" s="13" t="s">
        <v>1</v>
      </c>
      <c r="B444" s="13" t="s">
        <v>1</v>
      </c>
      <c r="C444" s="12">
        <v>1214113</v>
      </c>
      <c r="D444" s="11">
        <v>9</v>
      </c>
      <c r="E444" s="10" t="s">
        <v>12</v>
      </c>
      <c r="F444" s="9">
        <v>144000180.47999999</v>
      </c>
      <c r="G444" s="9">
        <v>231000127.80000001</v>
      </c>
      <c r="H444" s="9">
        <v>99999999.579999998</v>
      </c>
      <c r="I444" s="9">
        <v>100000000</v>
      </c>
      <c r="J444" s="9">
        <f>H444-I444</f>
        <v>-0.42000000178813934</v>
      </c>
      <c r="K444" s="8">
        <f>IF(G444&lt;&gt;0,I444/H444,0)</f>
        <v>1.0000000042000001</v>
      </c>
      <c r="L444" s="8">
        <f>I444/H444</f>
        <v>1.0000000042000001</v>
      </c>
      <c r="AB444" s="7"/>
      <c r="AC444" s="7"/>
      <c r="AD444" s="7"/>
      <c r="AE444" s="7"/>
      <c r="AF444" s="6"/>
      <c r="AG444" s="5"/>
    </row>
    <row r="445" spans="1:33" s="2" customFormat="1" ht="27.75" customHeight="1" x14ac:dyDescent="0.25">
      <c r="A445" s="19" t="s">
        <v>5</v>
      </c>
      <c r="B445" s="19" t="s">
        <v>5</v>
      </c>
      <c r="C445" s="19" t="s">
        <v>5</v>
      </c>
      <c r="D445" s="18">
        <v>1214114</v>
      </c>
      <c r="E445" s="17" t="s">
        <v>104</v>
      </c>
      <c r="F445" s="16">
        <v>121600000</v>
      </c>
      <c r="G445" s="16">
        <v>131733332</v>
      </c>
      <c r="H445" s="16">
        <f>SUMIF($B$446:$B$446,"article",H446:H446)</f>
        <v>0.2</v>
      </c>
      <c r="I445" s="16">
        <f>SUMIF($B$446:$B$446,"article",I446:I446)</f>
        <v>0</v>
      </c>
      <c r="J445" s="16">
        <f>SUMIF($B$446:$B$446,"article",J446:J446)</f>
        <v>0.2</v>
      </c>
      <c r="K445" s="15">
        <f>IF(G445&lt;&gt;0,I445/H445,0)</f>
        <v>0</v>
      </c>
      <c r="L445" s="8">
        <f>I445/H445</f>
        <v>0</v>
      </c>
      <c r="AB445" s="14"/>
      <c r="AC445" s="14"/>
      <c r="AD445" s="14"/>
      <c r="AE445" s="14"/>
      <c r="AF445" s="6"/>
    </row>
    <row r="446" spans="1:33" s="4" customFormat="1" ht="27.75" customHeight="1" x14ac:dyDescent="0.25">
      <c r="A446" s="13" t="s">
        <v>1</v>
      </c>
      <c r="B446" s="13" t="s">
        <v>1</v>
      </c>
      <c r="C446" s="12">
        <v>1214114</v>
      </c>
      <c r="D446" s="11">
        <v>9</v>
      </c>
      <c r="E446" s="10" t="s">
        <v>12</v>
      </c>
      <c r="F446" s="9">
        <v>121600000</v>
      </c>
      <c r="G446" s="9">
        <v>131733332</v>
      </c>
      <c r="H446" s="9">
        <v>0.2</v>
      </c>
      <c r="I446" s="9">
        <v>0</v>
      </c>
      <c r="J446" s="9">
        <f>H446-I446</f>
        <v>0.2</v>
      </c>
      <c r="K446" s="8">
        <f>IF(G446&lt;&gt;0,I446/H446,0)</f>
        <v>0</v>
      </c>
      <c r="L446" s="8">
        <f>I446/H446</f>
        <v>0</v>
      </c>
      <c r="AB446" s="7"/>
      <c r="AC446" s="7"/>
      <c r="AD446" s="7"/>
      <c r="AE446" s="7"/>
      <c r="AF446" s="6"/>
      <c r="AG446" s="5"/>
    </row>
    <row r="447" spans="1:33" s="2" customFormat="1" ht="27.75" customHeight="1" x14ac:dyDescent="0.25">
      <c r="A447" s="31" t="s">
        <v>9</v>
      </c>
      <c r="B447" s="31" t="s">
        <v>9</v>
      </c>
      <c r="C447" s="31" t="s">
        <v>9</v>
      </c>
      <c r="D447" s="30">
        <v>1215</v>
      </c>
      <c r="E447" s="29" t="s">
        <v>103</v>
      </c>
      <c r="F447" s="28">
        <v>2062328186.299</v>
      </c>
      <c r="G447" s="28">
        <v>1977427723.8644998</v>
      </c>
      <c r="H447" s="28">
        <f>SUMIF($B$448:$B$505,"chap",H448:H505)</f>
        <v>2145152719.0899997</v>
      </c>
      <c r="I447" s="28">
        <f>SUMIF($B$448:$B$505,"chap",I448:I505)</f>
        <v>2081773652.9299998</v>
      </c>
      <c r="J447" s="28">
        <f>SUMIF($B$448:$B$505,"chap",J448:J505)</f>
        <v>63379066.160000071</v>
      </c>
      <c r="K447" s="27">
        <f>IF(G447&lt;&gt;0,I447/H447,0)</f>
        <v>0.97045475336278808</v>
      </c>
      <c r="L447" s="8">
        <f>I447/H447</f>
        <v>0.97045475336278808</v>
      </c>
      <c r="AB447" s="26"/>
      <c r="AC447" s="26"/>
      <c r="AD447" s="26"/>
      <c r="AE447" s="26"/>
      <c r="AF447" s="6"/>
    </row>
    <row r="448" spans="1:33" s="20" customFormat="1" ht="27.75" customHeight="1" x14ac:dyDescent="0.25">
      <c r="A448" s="25" t="s">
        <v>7</v>
      </c>
      <c r="B448" s="25" t="s">
        <v>7</v>
      </c>
      <c r="C448" s="25" t="s">
        <v>7</v>
      </c>
      <c r="D448" s="24">
        <v>12151</v>
      </c>
      <c r="E448" s="23" t="s">
        <v>6</v>
      </c>
      <c r="F448" s="22">
        <v>2000392706.8610001</v>
      </c>
      <c r="G448" s="22">
        <v>1920016602.1789999</v>
      </c>
      <c r="H448" s="22">
        <f>SUMIF($B$449:$B$492,"section",H449:H492)</f>
        <v>2077138836.8499997</v>
      </c>
      <c r="I448" s="22">
        <f>SUMIF($B$449:$B$492,"section",I449:I492)</f>
        <v>2027786240.8499999</v>
      </c>
      <c r="J448" s="22">
        <f>SUMIF($B$449:$B$492,"section",J449:J492)</f>
        <v>49352596.000000067</v>
      </c>
      <c r="K448" s="21">
        <f>IF(G448&lt;&gt;0,I448/H448,0)</f>
        <v>0.9762401072453859</v>
      </c>
      <c r="L448" s="8">
        <f>I448/H448</f>
        <v>0.9762401072453859</v>
      </c>
      <c r="AF448" s="6"/>
    </row>
    <row r="449" spans="1:33" s="2" customFormat="1" ht="27.75" customHeight="1" x14ac:dyDescent="0.25">
      <c r="A449" s="19" t="s">
        <v>5</v>
      </c>
      <c r="B449" s="19" t="s">
        <v>5</v>
      </c>
      <c r="C449" s="19" t="s">
        <v>5</v>
      </c>
      <c r="D449" s="18">
        <v>1215111</v>
      </c>
      <c r="E449" s="17" t="s">
        <v>103</v>
      </c>
      <c r="F449" s="16">
        <v>627001560.75999999</v>
      </c>
      <c r="G449" s="16">
        <v>493863916.26649994</v>
      </c>
      <c r="H449" s="16">
        <f>SUMIF($B$450:$B$456,"article",H450:H456)</f>
        <v>150959097.08000001</v>
      </c>
      <c r="I449" s="16">
        <f>SUMIF($B$450:$B$456,"article",I450:I456)</f>
        <v>219005715.06</v>
      </c>
      <c r="J449" s="16">
        <f>SUMIF($B$450:$B$456,"article",J450:J456)</f>
        <v>-68046617.980000019</v>
      </c>
      <c r="K449" s="15">
        <f>IF(G449&lt;&gt;0,I449/H449,0)</f>
        <v>1.4507619566904209</v>
      </c>
      <c r="L449" s="8">
        <f>I449/H449</f>
        <v>1.4507619566904209</v>
      </c>
      <c r="AB449" s="14"/>
      <c r="AC449" s="14"/>
      <c r="AD449" s="14"/>
      <c r="AE449" s="14"/>
      <c r="AF449" s="6"/>
    </row>
    <row r="450" spans="1:33" s="4" customFormat="1" ht="27.75" customHeight="1" x14ac:dyDescent="0.25">
      <c r="A450" s="13" t="s">
        <v>1</v>
      </c>
      <c r="B450" s="13" t="s">
        <v>1</v>
      </c>
      <c r="C450" s="12">
        <v>1215111</v>
      </c>
      <c r="D450" s="11">
        <v>1</v>
      </c>
      <c r="E450" s="10" t="s">
        <v>3</v>
      </c>
      <c r="F450" s="9">
        <v>323518263.29999995</v>
      </c>
      <c r="G450" s="9">
        <v>243565836.91399997</v>
      </c>
      <c r="H450" s="9">
        <v>109278405.90000001</v>
      </c>
      <c r="I450" s="9">
        <v>170783669.52000001</v>
      </c>
      <c r="J450" s="9">
        <f>H450-I450</f>
        <v>-61505263.620000005</v>
      </c>
      <c r="K450" s="8">
        <f>IF(G450&lt;&gt;0,I450/H450,0)</f>
        <v>1.5628309007022219</v>
      </c>
      <c r="L450" s="8">
        <f>I450/H450</f>
        <v>1.5628309007022219</v>
      </c>
      <c r="AB450" s="7"/>
      <c r="AC450" s="7"/>
      <c r="AD450" s="7"/>
      <c r="AE450" s="7"/>
      <c r="AF450" s="6"/>
      <c r="AG450" s="5"/>
    </row>
    <row r="451" spans="1:33" s="4" customFormat="1" ht="27.75" customHeight="1" x14ac:dyDescent="0.25">
      <c r="A451" s="13" t="s">
        <v>1</v>
      </c>
      <c r="B451" s="13" t="s">
        <v>1</v>
      </c>
      <c r="C451" s="12">
        <v>1215111</v>
      </c>
      <c r="D451" s="11">
        <v>2</v>
      </c>
      <c r="E451" s="10" t="s">
        <v>2</v>
      </c>
      <c r="F451" s="9">
        <v>20962835.699999988</v>
      </c>
      <c r="G451" s="9">
        <v>7624948.0425000004</v>
      </c>
      <c r="H451" s="9">
        <v>6281026.4299999997</v>
      </c>
      <c r="I451" s="9">
        <v>3540756.71</v>
      </c>
      <c r="J451" s="9">
        <f>H451-I451</f>
        <v>2740269.7199999997</v>
      </c>
      <c r="K451" s="8">
        <f>IF(G451&lt;&gt;0,I451/H451,0)</f>
        <v>0.56372262550724539</v>
      </c>
      <c r="L451" s="8">
        <f>I451/H451</f>
        <v>0.56372262550724539</v>
      </c>
      <c r="AB451" s="7"/>
      <c r="AC451" s="7"/>
      <c r="AD451" s="7"/>
      <c r="AE451" s="7"/>
      <c r="AF451" s="6"/>
      <c r="AG451" s="5"/>
    </row>
    <row r="452" spans="1:33" s="4" customFormat="1" ht="27.75" customHeight="1" x14ac:dyDescent="0.25">
      <c r="A452" s="13" t="s">
        <v>1</v>
      </c>
      <c r="B452" s="13" t="s">
        <v>1</v>
      </c>
      <c r="C452" s="12">
        <v>1215111</v>
      </c>
      <c r="D452" s="11">
        <v>3</v>
      </c>
      <c r="E452" s="10" t="s">
        <v>15</v>
      </c>
      <c r="F452" s="9">
        <v>33229241.519999996</v>
      </c>
      <c r="G452" s="9">
        <v>14985981.75</v>
      </c>
      <c r="H452" s="9">
        <v>21100234.489999998</v>
      </c>
      <c r="I452" s="9">
        <v>29804561.329999998</v>
      </c>
      <c r="J452" s="9">
        <f>H452-I452</f>
        <v>-8704326.8399999999</v>
      </c>
      <c r="K452" s="8">
        <f>IF(G452&lt;&gt;0,I452/H452,0)</f>
        <v>1.4125227539118217</v>
      </c>
      <c r="L452" s="8">
        <f>I452/H452</f>
        <v>1.4125227539118217</v>
      </c>
      <c r="AB452" s="7"/>
      <c r="AC452" s="7"/>
      <c r="AD452" s="7"/>
      <c r="AE452" s="7"/>
      <c r="AF452" s="6"/>
      <c r="AG452" s="5"/>
    </row>
    <row r="453" spans="1:33" s="4" customFormat="1" ht="27.75" customHeight="1" x14ac:dyDescent="0.25">
      <c r="A453" s="13" t="s">
        <v>1</v>
      </c>
      <c r="B453" s="13" t="s">
        <v>1</v>
      </c>
      <c r="C453" s="12">
        <v>1215111</v>
      </c>
      <c r="D453" s="11">
        <v>4</v>
      </c>
      <c r="E453" s="10" t="s">
        <v>14</v>
      </c>
      <c r="F453" s="9">
        <v>9291220.2400000002</v>
      </c>
      <c r="G453" s="9">
        <v>12065000.560000001</v>
      </c>
      <c r="H453" s="9">
        <v>12299430.26</v>
      </c>
      <c r="I453" s="9">
        <v>11663727.5</v>
      </c>
      <c r="J453" s="9">
        <f>H453-I453</f>
        <v>635702.75999999978</v>
      </c>
      <c r="K453" s="8">
        <f>IF(G453&lt;&gt;0,I453/H453,0)</f>
        <v>0.94831445468922071</v>
      </c>
      <c r="L453" s="8">
        <f>I453/H453</f>
        <v>0.94831445468922071</v>
      </c>
      <c r="AB453" s="7"/>
      <c r="AC453" s="7"/>
      <c r="AD453" s="7"/>
      <c r="AE453" s="7"/>
      <c r="AF453" s="6"/>
      <c r="AG453" s="5"/>
    </row>
    <row r="454" spans="1:33" s="4" customFormat="1" ht="27.75" customHeight="1" x14ac:dyDescent="0.25">
      <c r="A454" s="13" t="s">
        <v>1</v>
      </c>
      <c r="B454" s="13" t="s">
        <v>1</v>
      </c>
      <c r="C454" s="12">
        <v>1215111</v>
      </c>
      <c r="D454" s="60">
        <v>5</v>
      </c>
      <c r="E454" s="10" t="s">
        <v>13</v>
      </c>
      <c r="F454" s="9">
        <v>0</v>
      </c>
      <c r="G454" s="9">
        <v>0</v>
      </c>
      <c r="H454" s="9">
        <v>0</v>
      </c>
      <c r="I454" s="9">
        <v>0</v>
      </c>
      <c r="J454" s="9">
        <f>H454-I454</f>
        <v>0</v>
      </c>
      <c r="K454" s="8">
        <f>IF(G454&lt;&gt;0,I454/H454,0)</f>
        <v>0</v>
      </c>
      <c r="L454" s="8" t="e">
        <f>I454/H454</f>
        <v>#DIV/0!</v>
      </c>
      <c r="AB454" s="59"/>
      <c r="AC454" s="59"/>
      <c r="AD454" s="59"/>
      <c r="AE454" s="59"/>
      <c r="AF454" s="6"/>
      <c r="AG454" s="5"/>
    </row>
    <row r="455" spans="1:33" s="4" customFormat="1" ht="27.75" customHeight="1" x14ac:dyDescent="0.25">
      <c r="A455" s="13" t="s">
        <v>1</v>
      </c>
      <c r="B455" s="13" t="s">
        <v>1</v>
      </c>
      <c r="C455" s="12">
        <v>1215111</v>
      </c>
      <c r="D455" s="60">
        <v>7</v>
      </c>
      <c r="E455" s="10" t="s">
        <v>0</v>
      </c>
      <c r="F455" s="9">
        <v>0</v>
      </c>
      <c r="G455" s="9">
        <v>0</v>
      </c>
      <c r="H455" s="9">
        <v>0</v>
      </c>
      <c r="I455" s="9">
        <v>0</v>
      </c>
      <c r="J455" s="9">
        <f>H455-I455</f>
        <v>0</v>
      </c>
      <c r="K455" s="8">
        <f>IF(G455&lt;&gt;0,I455/H455,0)</f>
        <v>0</v>
      </c>
      <c r="L455" s="8" t="e">
        <f>I455/H455</f>
        <v>#DIV/0!</v>
      </c>
      <c r="AB455" s="59"/>
      <c r="AC455" s="59"/>
      <c r="AD455" s="59"/>
      <c r="AE455" s="59"/>
      <c r="AF455" s="6"/>
      <c r="AG455" s="5"/>
    </row>
    <row r="456" spans="1:33" s="4" customFormat="1" ht="27.75" customHeight="1" x14ac:dyDescent="0.25">
      <c r="A456" s="13" t="s">
        <v>1</v>
      </c>
      <c r="B456" s="13" t="s">
        <v>1</v>
      </c>
      <c r="C456" s="12">
        <v>1215111</v>
      </c>
      <c r="D456" s="11">
        <v>9</v>
      </c>
      <c r="E456" s="10" t="s">
        <v>12</v>
      </c>
      <c r="F456" s="9">
        <v>240000000</v>
      </c>
      <c r="G456" s="9">
        <v>215622149</v>
      </c>
      <c r="H456" s="9">
        <v>2000000</v>
      </c>
      <c r="I456" s="9">
        <v>3213000</v>
      </c>
      <c r="J456" s="9">
        <f>H456-I456</f>
        <v>-1213000</v>
      </c>
      <c r="K456" s="8">
        <f>IF(G456&lt;&gt;0,I456/H456,0)</f>
        <v>1.6065</v>
      </c>
      <c r="L456" s="8">
        <f>I456/H456</f>
        <v>1.6065</v>
      </c>
      <c r="AB456" s="7"/>
      <c r="AC456" s="7"/>
      <c r="AD456" s="7"/>
      <c r="AE456" s="7"/>
      <c r="AF456" s="6"/>
      <c r="AG456" s="5"/>
    </row>
    <row r="457" spans="1:33" s="2" customFormat="1" ht="27.75" customHeight="1" x14ac:dyDescent="0.25">
      <c r="A457" s="61" t="s">
        <v>5</v>
      </c>
      <c r="B457" s="61" t="s">
        <v>5</v>
      </c>
      <c r="C457" s="61" t="s">
        <v>5</v>
      </c>
      <c r="D457" s="18">
        <v>1215112</v>
      </c>
      <c r="E457" s="17" t="s">
        <v>25</v>
      </c>
      <c r="F457" s="16">
        <v>958843869.16100001</v>
      </c>
      <c r="G457" s="16">
        <v>987672589.83350003</v>
      </c>
      <c r="H457" s="16">
        <f>SUMIF($B$458:$B$464,"article",H458:H464)</f>
        <v>1431206777.8499999</v>
      </c>
      <c r="I457" s="16">
        <f>SUMIF($B$458:$B$464,"article",I458:I464)</f>
        <v>1316386632.52</v>
      </c>
      <c r="J457" s="16">
        <f>SUMIF($B$458:$B$464,"article",J458:J464)</f>
        <v>114820145.33000007</v>
      </c>
      <c r="K457" s="15">
        <f>IF(G457&lt;&gt;0,I457/H457,0)</f>
        <v>0.91977389493467465</v>
      </c>
      <c r="L457" s="8">
        <f>I457/H457</f>
        <v>0.91977389493467465</v>
      </c>
      <c r="AB457" s="14"/>
      <c r="AC457" s="14"/>
      <c r="AD457" s="14"/>
      <c r="AE457" s="14"/>
      <c r="AF457" s="6"/>
    </row>
    <row r="458" spans="1:33" s="4" customFormat="1" ht="27.75" customHeight="1" x14ac:dyDescent="0.25">
      <c r="A458" s="13" t="s">
        <v>1</v>
      </c>
      <c r="B458" s="13" t="s">
        <v>1</v>
      </c>
      <c r="C458" s="12">
        <v>1215112</v>
      </c>
      <c r="D458" s="11">
        <v>1</v>
      </c>
      <c r="E458" s="10" t="s">
        <v>3</v>
      </c>
      <c r="F458" s="9">
        <v>145086209.63999999</v>
      </c>
      <c r="G458" s="9">
        <v>262784178.00850001</v>
      </c>
      <c r="H458" s="9">
        <v>555280165.32000005</v>
      </c>
      <c r="I458" s="9">
        <v>472853290.47000003</v>
      </c>
      <c r="J458" s="9">
        <f>H458-I458</f>
        <v>82426874.850000024</v>
      </c>
      <c r="K458" s="8">
        <f>IF(G458&lt;&gt;0,I458/H458,0)</f>
        <v>0.85155804223171094</v>
      </c>
      <c r="L458" s="8">
        <f>I458/H458</f>
        <v>0.85155804223171094</v>
      </c>
      <c r="AB458" s="7"/>
      <c r="AC458" s="7"/>
      <c r="AD458" s="7"/>
      <c r="AE458" s="7"/>
      <c r="AF458" s="6"/>
      <c r="AG458" s="5"/>
    </row>
    <row r="459" spans="1:33" s="4" customFormat="1" ht="27.75" customHeight="1" x14ac:dyDescent="0.25">
      <c r="A459" s="13" t="s">
        <v>1</v>
      </c>
      <c r="B459" s="13" t="s">
        <v>1</v>
      </c>
      <c r="C459" s="12">
        <v>1215112</v>
      </c>
      <c r="D459" s="11">
        <v>2</v>
      </c>
      <c r="E459" s="10" t="s">
        <v>2</v>
      </c>
      <c r="F459" s="9">
        <v>166482173.34500003</v>
      </c>
      <c r="G459" s="9">
        <v>121146957.07500002</v>
      </c>
      <c r="H459" s="9">
        <v>191376956.77000001</v>
      </c>
      <c r="I459" s="9">
        <v>168483143.44999999</v>
      </c>
      <c r="J459" s="9">
        <f>H459-I459</f>
        <v>22893813.320000023</v>
      </c>
      <c r="K459" s="8">
        <f>IF(G459&lt;&gt;0,I459/H459,0)</f>
        <v>0.88037319797328484</v>
      </c>
      <c r="L459" s="8">
        <f>I459/H459</f>
        <v>0.88037319797328484</v>
      </c>
      <c r="AB459" s="7"/>
      <c r="AC459" s="7"/>
      <c r="AD459" s="7"/>
      <c r="AE459" s="7"/>
      <c r="AF459" s="6"/>
      <c r="AG459" s="5"/>
    </row>
    <row r="460" spans="1:33" s="4" customFormat="1" ht="27.75" customHeight="1" x14ac:dyDescent="0.25">
      <c r="A460" s="13" t="s">
        <v>1</v>
      </c>
      <c r="B460" s="13" t="s">
        <v>1</v>
      </c>
      <c r="C460" s="12">
        <v>1215112</v>
      </c>
      <c r="D460" s="11">
        <v>3</v>
      </c>
      <c r="E460" s="10" t="s">
        <v>15</v>
      </c>
      <c r="F460" s="9">
        <v>57505388.526000001</v>
      </c>
      <c r="G460" s="9">
        <v>79959691.250000015</v>
      </c>
      <c r="H460" s="9">
        <v>111216490.06</v>
      </c>
      <c r="I460" s="9">
        <v>117199858.93999998</v>
      </c>
      <c r="J460" s="9">
        <f>H460-I460</f>
        <v>-5983368.8799999803</v>
      </c>
      <c r="K460" s="8">
        <f>IF(G460&lt;&gt;0,I460/H460,0)</f>
        <v>1.0537992961005336</v>
      </c>
      <c r="L460" s="8">
        <f>I460/H460</f>
        <v>1.0537992961005336</v>
      </c>
      <c r="AB460" s="7"/>
      <c r="AC460" s="7"/>
      <c r="AD460" s="7"/>
      <c r="AE460" s="7"/>
      <c r="AF460" s="6"/>
      <c r="AG460" s="5"/>
    </row>
    <row r="461" spans="1:33" s="4" customFormat="1" ht="27.75" customHeight="1" x14ac:dyDescent="0.25">
      <c r="A461" s="13" t="s">
        <v>1</v>
      </c>
      <c r="B461" s="13" t="s">
        <v>1</v>
      </c>
      <c r="C461" s="12">
        <v>1215112</v>
      </c>
      <c r="D461" s="11">
        <v>4</v>
      </c>
      <c r="E461" s="10" t="s">
        <v>14</v>
      </c>
      <c r="F461" s="9">
        <v>26908991.677000001</v>
      </c>
      <c r="G461" s="9">
        <v>47584418.5</v>
      </c>
      <c r="H461" s="9">
        <v>5275289.68</v>
      </c>
      <c r="I461" s="9">
        <v>5920283.6599999992</v>
      </c>
      <c r="J461" s="9">
        <f>H461-I461</f>
        <v>-644993.97999999952</v>
      </c>
      <c r="K461" s="8">
        <f>IF(G461&lt;&gt;0,I461/H461,0)</f>
        <v>1.1222670259124043</v>
      </c>
      <c r="L461" s="8">
        <f>I461/H461</f>
        <v>1.1222670259124043</v>
      </c>
      <c r="AB461" s="7"/>
      <c r="AC461" s="7"/>
      <c r="AD461" s="7"/>
      <c r="AE461" s="7"/>
      <c r="AF461" s="6"/>
      <c r="AG461" s="5"/>
    </row>
    <row r="462" spans="1:33" s="4" customFormat="1" ht="27.75" customHeight="1" x14ac:dyDescent="0.25">
      <c r="A462" s="13" t="s">
        <v>1</v>
      </c>
      <c r="B462" s="13" t="s">
        <v>1</v>
      </c>
      <c r="C462" s="12">
        <v>1215112</v>
      </c>
      <c r="D462" s="60">
        <v>5</v>
      </c>
      <c r="E462" s="10" t="s">
        <v>13</v>
      </c>
      <c r="F462" s="9">
        <v>0</v>
      </c>
      <c r="G462" s="9">
        <v>0</v>
      </c>
      <c r="H462" s="9">
        <v>846000</v>
      </c>
      <c r="I462" s="9">
        <v>575000</v>
      </c>
      <c r="J462" s="9">
        <f>H462-I462</f>
        <v>271000</v>
      </c>
      <c r="K462" s="8">
        <f>IF(G462&lt;&gt;0,I462/H462,0)</f>
        <v>0</v>
      </c>
      <c r="L462" s="8">
        <f>I462/H462</f>
        <v>0.67966903073286056</v>
      </c>
      <c r="AB462" s="59"/>
      <c r="AC462" s="59"/>
      <c r="AD462" s="59"/>
      <c r="AE462" s="59"/>
      <c r="AF462" s="6"/>
      <c r="AG462" s="5"/>
    </row>
    <row r="463" spans="1:33" s="4" customFormat="1" ht="27.75" customHeight="1" x14ac:dyDescent="0.25">
      <c r="A463" s="13" t="s">
        <v>1</v>
      </c>
      <c r="B463" s="13" t="s">
        <v>1</v>
      </c>
      <c r="C463" s="12">
        <v>1215112</v>
      </c>
      <c r="D463" s="11">
        <v>7</v>
      </c>
      <c r="E463" s="10" t="s">
        <v>0</v>
      </c>
      <c r="F463" s="9">
        <v>50416631.866999999</v>
      </c>
      <c r="G463" s="9">
        <v>22156810</v>
      </c>
      <c r="H463" s="9">
        <v>65600000.020000003</v>
      </c>
      <c r="I463" s="9">
        <v>50420000</v>
      </c>
      <c r="J463" s="9">
        <f>H463-I463</f>
        <v>15180000.020000003</v>
      </c>
      <c r="K463" s="8">
        <f>IF(G463&lt;&gt;0,I463/H463,0)</f>
        <v>0.76859756074128116</v>
      </c>
      <c r="L463" s="8">
        <f>I463/H463</f>
        <v>0.76859756074128116</v>
      </c>
      <c r="AB463" s="7"/>
      <c r="AC463" s="7"/>
      <c r="AD463" s="7"/>
      <c r="AE463" s="7"/>
      <c r="AF463" s="6"/>
      <c r="AG463" s="5"/>
    </row>
    <row r="464" spans="1:33" s="4" customFormat="1" ht="27.75" customHeight="1" x14ac:dyDescent="0.25">
      <c r="A464" s="13" t="s">
        <v>1</v>
      </c>
      <c r="B464" s="13" t="s">
        <v>1</v>
      </c>
      <c r="C464" s="12">
        <v>1215112</v>
      </c>
      <c r="D464" s="11">
        <v>9</v>
      </c>
      <c r="E464" s="10" t="s">
        <v>12</v>
      </c>
      <c r="F464" s="9">
        <v>512444474.10600001</v>
      </c>
      <c r="G464" s="9">
        <v>454040535</v>
      </c>
      <c r="H464" s="9">
        <v>501611876</v>
      </c>
      <c r="I464" s="9">
        <v>500935056</v>
      </c>
      <c r="J464" s="9">
        <f>H464-I464</f>
        <v>676820</v>
      </c>
      <c r="K464" s="8">
        <f>IF(G464&lt;&gt;0,I464/H464,0)</f>
        <v>0.99865070977705483</v>
      </c>
      <c r="L464" s="8">
        <f>I464/H464</f>
        <v>0.99865070977705483</v>
      </c>
      <c r="AB464" s="7"/>
      <c r="AC464" s="7"/>
      <c r="AD464" s="7"/>
      <c r="AE464" s="7"/>
      <c r="AF464" s="6"/>
      <c r="AG464" s="5"/>
    </row>
    <row r="465" spans="1:33" s="2" customFormat="1" ht="27.75" customHeight="1" x14ac:dyDescent="0.25">
      <c r="A465" s="19" t="s">
        <v>5</v>
      </c>
      <c r="B465" s="19" t="s">
        <v>5</v>
      </c>
      <c r="C465" s="19" t="s">
        <v>5</v>
      </c>
      <c r="D465" s="18">
        <v>1215113</v>
      </c>
      <c r="E465" s="17" t="s">
        <v>102</v>
      </c>
      <c r="F465" s="16">
        <v>52028538.881999999</v>
      </c>
      <c r="G465" s="16">
        <v>57622651.175000004</v>
      </c>
      <c r="H465" s="16">
        <f>SUMIF($B$446:$B$446,"article",H466:H466)</f>
        <v>57622650.899999999</v>
      </c>
      <c r="I465" s="16">
        <f>SUMIF($B$446:$B$446,"article",I466:I466)</f>
        <v>52028532</v>
      </c>
      <c r="J465" s="16">
        <f>SUMIF($B$446:$B$446,"article",J466:J466)</f>
        <v>5594118.8999999985</v>
      </c>
      <c r="K465" s="15">
        <f>IF(G465&lt;&gt;0,I465/H465,0)</f>
        <v>0.90291805717671347</v>
      </c>
      <c r="L465" s="8">
        <f>I465/H465</f>
        <v>0.90291805717671347</v>
      </c>
      <c r="AB465" s="14"/>
      <c r="AC465" s="14"/>
      <c r="AD465" s="14"/>
      <c r="AE465" s="14"/>
      <c r="AF465" s="6"/>
    </row>
    <row r="466" spans="1:33" s="4" customFormat="1" ht="27.75" customHeight="1" x14ac:dyDescent="0.25">
      <c r="A466" s="13" t="s">
        <v>1</v>
      </c>
      <c r="B466" s="13" t="s">
        <v>1</v>
      </c>
      <c r="C466" s="12">
        <v>1215113</v>
      </c>
      <c r="D466" s="11">
        <v>9</v>
      </c>
      <c r="E466" s="10" t="s">
        <v>12</v>
      </c>
      <c r="F466" s="9">
        <v>52028538.881999999</v>
      </c>
      <c r="G466" s="9">
        <v>57622651.175000004</v>
      </c>
      <c r="H466" s="9">
        <v>57622650.899999999</v>
      </c>
      <c r="I466" s="9">
        <v>52028532</v>
      </c>
      <c r="J466" s="9">
        <f>H466-I466</f>
        <v>5594118.8999999985</v>
      </c>
      <c r="K466" s="8">
        <f>IF(G466&lt;&gt;0,I466/H466,0)</f>
        <v>0.90291805717671347</v>
      </c>
      <c r="L466" s="8">
        <f>I466/H466</f>
        <v>0.90291805717671347</v>
      </c>
      <c r="AB466" s="7"/>
      <c r="AC466" s="7"/>
      <c r="AD466" s="7"/>
      <c r="AE466" s="7"/>
      <c r="AF466" s="6"/>
      <c r="AG466" s="5"/>
    </row>
    <row r="467" spans="1:33" s="2" customFormat="1" ht="27.75" customHeight="1" x14ac:dyDescent="0.25">
      <c r="A467" s="19" t="s">
        <v>5</v>
      </c>
      <c r="B467" s="19" t="s">
        <v>5</v>
      </c>
      <c r="C467" s="19" t="s">
        <v>5</v>
      </c>
      <c r="D467" s="18">
        <v>1215116</v>
      </c>
      <c r="E467" s="17" t="s">
        <v>101</v>
      </c>
      <c r="F467" s="16">
        <v>44000000.459999993</v>
      </c>
      <c r="G467" s="16">
        <v>45357590.064000003</v>
      </c>
      <c r="H467" s="16">
        <f>SUMIF($B$468:$B$470,"article",H468:H470)</f>
        <v>58269817.07</v>
      </c>
      <c r="I467" s="16">
        <f>SUMIF($B$468:$B$470,"article",I468:I470)</f>
        <v>52037981.829999998</v>
      </c>
      <c r="J467" s="16">
        <f>SUMIF($B$468:$B$470,"article",J468:J470)</f>
        <v>6231835.2399999984</v>
      </c>
      <c r="K467" s="15">
        <f>IF(G467&lt;&gt;0,I467/H467,0)</f>
        <v>0.89305208848495876</v>
      </c>
      <c r="L467" s="8">
        <f>I467/H467</f>
        <v>0.89305208848495876</v>
      </c>
      <c r="AB467" s="14"/>
      <c r="AC467" s="14"/>
      <c r="AD467" s="14"/>
      <c r="AE467" s="14"/>
      <c r="AF467" s="6"/>
    </row>
    <row r="468" spans="1:33" s="4" customFormat="1" ht="27.75" customHeight="1" x14ac:dyDescent="0.25">
      <c r="A468" s="13" t="s">
        <v>1</v>
      </c>
      <c r="B468" s="13" t="s">
        <v>1</v>
      </c>
      <c r="C468" s="12">
        <v>1215116</v>
      </c>
      <c r="D468" s="11">
        <v>1</v>
      </c>
      <c r="E468" s="10" t="s">
        <v>3</v>
      </c>
      <c r="F468" s="9">
        <v>31000000.459999997</v>
      </c>
      <c r="G468" s="9">
        <v>34852176.914000005</v>
      </c>
      <c r="H468" s="9">
        <v>38812236.600000001</v>
      </c>
      <c r="I468" s="9">
        <v>38274007.240000002</v>
      </c>
      <c r="J468" s="9">
        <f>H468-I468</f>
        <v>538229.3599999994</v>
      </c>
      <c r="K468" s="8">
        <f>IF(G468&lt;&gt;0,I468/H468,0)</f>
        <v>0.98613248276446919</v>
      </c>
      <c r="L468" s="8">
        <f>I468/H468</f>
        <v>0.98613248276446919</v>
      </c>
      <c r="AB468" s="7"/>
      <c r="AC468" s="7"/>
      <c r="AD468" s="7"/>
      <c r="AE468" s="7"/>
      <c r="AF468" s="6"/>
      <c r="AG468" s="5"/>
    </row>
    <row r="469" spans="1:33" s="4" customFormat="1" ht="27.75" customHeight="1" x14ac:dyDescent="0.25">
      <c r="A469" s="13" t="s">
        <v>1</v>
      </c>
      <c r="B469" s="13" t="s">
        <v>1</v>
      </c>
      <c r="C469" s="12">
        <v>1215116</v>
      </c>
      <c r="D469" s="11">
        <v>2</v>
      </c>
      <c r="E469" s="10" t="s">
        <v>2</v>
      </c>
      <c r="F469" s="9">
        <v>13000000</v>
      </c>
      <c r="G469" s="9">
        <v>10505413.15</v>
      </c>
      <c r="H469" s="9">
        <v>19457580.469999999</v>
      </c>
      <c r="I469" s="9">
        <v>13763974.59</v>
      </c>
      <c r="J469" s="9">
        <f>H469-I469</f>
        <v>5693605.879999999</v>
      </c>
      <c r="K469" s="8">
        <f>IF(G469&lt;&gt;0,I469/H469,0)</f>
        <v>0.70738366526205609</v>
      </c>
      <c r="L469" s="8">
        <f>I469/H469</f>
        <v>0.70738366526205609</v>
      </c>
      <c r="AB469" s="7"/>
      <c r="AC469" s="7"/>
      <c r="AD469" s="7"/>
      <c r="AE469" s="7"/>
      <c r="AF469" s="6"/>
      <c r="AG469" s="5"/>
    </row>
    <row r="470" spans="1:33" s="4" customFormat="1" ht="27.75" customHeight="1" x14ac:dyDescent="0.25">
      <c r="A470" s="13" t="s">
        <v>1</v>
      </c>
      <c r="B470" s="13" t="s">
        <v>1</v>
      </c>
      <c r="C470" s="12">
        <v>1215116</v>
      </c>
      <c r="D470" s="11">
        <v>7</v>
      </c>
      <c r="E470" s="10" t="s">
        <v>0</v>
      </c>
      <c r="F470" s="9">
        <v>0</v>
      </c>
      <c r="G470" s="9">
        <v>0</v>
      </c>
      <c r="H470" s="9">
        <v>0</v>
      </c>
      <c r="I470" s="9">
        <v>0</v>
      </c>
      <c r="J470" s="9">
        <f>H470-I470</f>
        <v>0</v>
      </c>
      <c r="K470" s="8">
        <f>IF(G470&lt;&gt;0,I470/H470,0)</f>
        <v>0</v>
      </c>
      <c r="L470" s="8" t="e">
        <f>I470/H470</f>
        <v>#DIV/0!</v>
      </c>
      <c r="AB470" s="7"/>
      <c r="AC470" s="7"/>
      <c r="AD470" s="7"/>
      <c r="AE470" s="7"/>
      <c r="AF470" s="6"/>
      <c r="AG470" s="5"/>
    </row>
    <row r="471" spans="1:33" s="2" customFormat="1" ht="27.75" customHeight="1" x14ac:dyDescent="0.25">
      <c r="A471" s="19" t="s">
        <v>5</v>
      </c>
      <c r="B471" s="19" t="s">
        <v>5</v>
      </c>
      <c r="C471" s="19" t="s">
        <v>5</v>
      </c>
      <c r="D471" s="18">
        <v>1215117</v>
      </c>
      <c r="E471" s="17" t="s">
        <v>100</v>
      </c>
      <c r="F471" s="16">
        <v>40551292.956</v>
      </c>
      <c r="G471" s="16">
        <v>48606605.880000003</v>
      </c>
      <c r="H471" s="16">
        <f>SUMIF($B$472:$B$474,"article",H472:H474)</f>
        <v>66185191.450000003</v>
      </c>
      <c r="I471" s="16">
        <f>SUMIF($B$472:$B$474,"article",I472:I474)</f>
        <v>63156268.000000007</v>
      </c>
      <c r="J471" s="16">
        <f>SUMIF($B$472:$B$474,"article",J472:J474)</f>
        <v>3028923.4499999918</v>
      </c>
      <c r="K471" s="15">
        <f>IF(G471&lt;&gt;0,I471/H471,0)</f>
        <v>0.9542356321158606</v>
      </c>
      <c r="L471" s="8">
        <f>I471/H471</f>
        <v>0.9542356321158606</v>
      </c>
      <c r="AB471" s="14"/>
      <c r="AC471" s="14"/>
      <c r="AD471" s="14"/>
      <c r="AE471" s="14"/>
      <c r="AF471" s="6"/>
    </row>
    <row r="472" spans="1:33" s="4" customFormat="1" ht="27.75" customHeight="1" x14ac:dyDescent="0.25">
      <c r="A472" s="13" t="s">
        <v>1</v>
      </c>
      <c r="B472" s="13" t="s">
        <v>1</v>
      </c>
      <c r="C472" s="12">
        <v>1215117</v>
      </c>
      <c r="D472" s="11">
        <v>1</v>
      </c>
      <c r="E472" s="10" t="s">
        <v>3</v>
      </c>
      <c r="F472" s="9">
        <v>30699999.919999998</v>
      </c>
      <c r="G472" s="9">
        <v>39752969.140000001</v>
      </c>
      <c r="H472" s="9">
        <v>50538322.039999999</v>
      </c>
      <c r="I472" s="9">
        <v>50140599.360000007</v>
      </c>
      <c r="J472" s="9">
        <f>H472-I472</f>
        <v>397722.67999999225</v>
      </c>
      <c r="K472" s="8">
        <f>IF(G472&lt;&gt;0,I472/H472,0)</f>
        <v>0.99213027532482767</v>
      </c>
      <c r="L472" s="8">
        <f>I472/H472</f>
        <v>0.99213027532482767</v>
      </c>
      <c r="M472" s="7">
        <f>SUM(M470:M471)</f>
        <v>0</v>
      </c>
      <c r="N472" s="7">
        <f>SUM(N470:N471)</f>
        <v>0</v>
      </c>
      <c r="O472" s="7">
        <f>SUM(O470:O471)</f>
        <v>0</v>
      </c>
      <c r="P472" s="7">
        <f>SUM(P470:P471)</f>
        <v>0</v>
      </c>
      <c r="Q472" s="7">
        <f>SUM(Q470:Q471)</f>
        <v>0</v>
      </c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6"/>
      <c r="AG472" s="5"/>
    </row>
    <row r="473" spans="1:33" s="4" customFormat="1" ht="27.75" customHeight="1" x14ac:dyDescent="0.25">
      <c r="A473" s="13" t="s">
        <v>1</v>
      </c>
      <c r="B473" s="13" t="s">
        <v>1</v>
      </c>
      <c r="C473" s="12">
        <v>1215117</v>
      </c>
      <c r="D473" s="11">
        <v>2</v>
      </c>
      <c r="E473" s="10" t="s">
        <v>2</v>
      </c>
      <c r="F473" s="9">
        <v>9851293.0360000003</v>
      </c>
      <c r="G473" s="9">
        <v>8853636.7400000002</v>
      </c>
      <c r="H473" s="9">
        <v>15646869.41</v>
      </c>
      <c r="I473" s="9">
        <v>13015668.640000001</v>
      </c>
      <c r="J473" s="9">
        <f>H473-I473</f>
        <v>2631200.7699999996</v>
      </c>
      <c r="K473" s="8">
        <f>IF(G473&lt;&gt;0,I473/H473,0)</f>
        <v>0.83183851663525843</v>
      </c>
      <c r="L473" s="8">
        <f>I473/H473</f>
        <v>0.83183851663525843</v>
      </c>
      <c r="M473" s="7">
        <f>SUM(M471:M471)</f>
        <v>0</v>
      </c>
      <c r="N473" s="7">
        <f>SUM(N471:N471)</f>
        <v>0</v>
      </c>
      <c r="O473" s="7">
        <f>SUM(O471:O471)</f>
        <v>0</v>
      </c>
      <c r="P473" s="7">
        <f>SUM(P471:P471)</f>
        <v>0</v>
      </c>
      <c r="Q473" s="7">
        <f>SUM(Q471:Q471)</f>
        <v>0</v>
      </c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6"/>
      <c r="AG473" s="5"/>
    </row>
    <row r="474" spans="1:33" s="4" customFormat="1" ht="27.75" customHeight="1" x14ac:dyDescent="0.25">
      <c r="A474" s="13" t="s">
        <v>1</v>
      </c>
      <c r="B474" s="13" t="s">
        <v>1</v>
      </c>
      <c r="C474" s="12">
        <v>1215117</v>
      </c>
      <c r="D474" s="11">
        <v>7</v>
      </c>
      <c r="E474" s="10" t="s">
        <v>0</v>
      </c>
      <c r="F474" s="9">
        <v>0</v>
      </c>
      <c r="G474" s="9">
        <v>0</v>
      </c>
      <c r="H474" s="9">
        <v>0</v>
      </c>
      <c r="I474" s="9">
        <v>0</v>
      </c>
      <c r="J474" s="9">
        <f>H474-I474</f>
        <v>0</v>
      </c>
      <c r="K474" s="8">
        <f>IF(G474&lt;&gt;0,I474/H474,0)</f>
        <v>0</v>
      </c>
      <c r="L474" s="8" t="e">
        <f>I474/H474</f>
        <v>#DIV/0!</v>
      </c>
      <c r="M474" s="7">
        <f>SUM(M472:M472)</f>
        <v>0</v>
      </c>
      <c r="N474" s="7">
        <f>SUM(N472:N472)</f>
        <v>0</v>
      </c>
      <c r="O474" s="7">
        <f>SUM(O472:O472)</f>
        <v>0</v>
      </c>
      <c r="P474" s="7">
        <f>SUM(P472:P472)</f>
        <v>0</v>
      </c>
      <c r="Q474" s="7">
        <f>SUM(Q472:Q472)</f>
        <v>0</v>
      </c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6"/>
      <c r="AG474" s="5"/>
    </row>
    <row r="475" spans="1:33" s="2" customFormat="1" ht="27.75" customHeight="1" x14ac:dyDescent="0.25">
      <c r="A475" s="19" t="s">
        <v>5</v>
      </c>
      <c r="B475" s="19" t="s">
        <v>5</v>
      </c>
      <c r="C475" s="19" t="s">
        <v>5</v>
      </c>
      <c r="D475" s="18">
        <v>1215118</v>
      </c>
      <c r="E475" s="17" t="s">
        <v>99</v>
      </c>
      <c r="F475" s="16">
        <v>63053965</v>
      </c>
      <c r="G475" s="16">
        <v>62465829.3825</v>
      </c>
      <c r="H475" s="16">
        <f>SUMIF($B$476:$B$478,"article",H476:H478)</f>
        <v>65623789.339999996</v>
      </c>
      <c r="I475" s="16">
        <f>SUMIF($B$476:$B$478,"article",I476:I478)</f>
        <v>64734262.18</v>
      </c>
      <c r="J475" s="16">
        <f>SUMIF($B$476:$B$478,"article",J476:J478)</f>
        <v>889527.15999999642</v>
      </c>
      <c r="K475" s="15">
        <f>IF(G475&lt;&gt;0,I475/H475,0)</f>
        <v>0.98644505035527108</v>
      </c>
      <c r="L475" s="8">
        <f>I475/H475</f>
        <v>0.98644505035527108</v>
      </c>
      <c r="AB475" s="14"/>
      <c r="AC475" s="14"/>
      <c r="AD475" s="14"/>
      <c r="AE475" s="14"/>
      <c r="AF475" s="6"/>
    </row>
    <row r="476" spans="1:33" s="4" customFormat="1" ht="27.75" customHeight="1" x14ac:dyDescent="0.25">
      <c r="A476" s="13" t="s">
        <v>1</v>
      </c>
      <c r="B476" s="13" t="s">
        <v>1</v>
      </c>
      <c r="C476" s="12">
        <v>1215118</v>
      </c>
      <c r="D476" s="11">
        <v>1</v>
      </c>
      <c r="E476" s="10" t="s">
        <v>3</v>
      </c>
      <c r="F476" s="9">
        <v>43467336</v>
      </c>
      <c r="G476" s="9">
        <v>44596339.2425</v>
      </c>
      <c r="H476" s="9">
        <v>46361128.189999998</v>
      </c>
      <c r="I476" s="9">
        <v>46221070</v>
      </c>
      <c r="J476" s="9">
        <f>H476-I476</f>
        <v>140058.18999999762</v>
      </c>
      <c r="K476" s="8">
        <f>IF(G476&lt;&gt;0,I476/H476,0)</f>
        <v>0.99697897364736243</v>
      </c>
      <c r="L476" s="8">
        <f>I476/H476</f>
        <v>0.99697897364736243</v>
      </c>
      <c r="AB476" s="7"/>
      <c r="AC476" s="7"/>
      <c r="AD476" s="7"/>
      <c r="AE476" s="7"/>
      <c r="AF476" s="6"/>
      <c r="AG476" s="5"/>
    </row>
    <row r="477" spans="1:33" s="4" customFormat="1" ht="27.75" customHeight="1" x14ac:dyDescent="0.25">
      <c r="A477" s="13" t="s">
        <v>1</v>
      </c>
      <c r="B477" s="13" t="s">
        <v>1</v>
      </c>
      <c r="C477" s="12">
        <v>1215118</v>
      </c>
      <c r="D477" s="11">
        <v>2</v>
      </c>
      <c r="E477" s="10" t="s">
        <v>2</v>
      </c>
      <c r="F477" s="9">
        <v>19586629</v>
      </c>
      <c r="G477" s="9">
        <v>17869490.140000001</v>
      </c>
      <c r="H477" s="9">
        <v>19262661.149999999</v>
      </c>
      <c r="I477" s="9">
        <v>18513192.18</v>
      </c>
      <c r="J477" s="9">
        <f>H477-I477</f>
        <v>749468.96999999881</v>
      </c>
      <c r="K477" s="8">
        <f>IF(G477&lt;&gt;0,I477/H477,0)</f>
        <v>0.96109213757310996</v>
      </c>
      <c r="L477" s="8">
        <f>I477/H477</f>
        <v>0.96109213757310996</v>
      </c>
      <c r="AB477" s="7"/>
      <c r="AC477" s="7"/>
      <c r="AD477" s="7"/>
      <c r="AE477" s="7"/>
      <c r="AF477" s="6"/>
      <c r="AG477" s="5"/>
    </row>
    <row r="478" spans="1:33" s="4" customFormat="1" ht="27.75" customHeight="1" x14ac:dyDescent="0.25">
      <c r="A478" s="13" t="s">
        <v>1</v>
      </c>
      <c r="B478" s="13" t="s">
        <v>1</v>
      </c>
      <c r="C478" s="12">
        <v>1215118</v>
      </c>
      <c r="D478" s="11">
        <v>7</v>
      </c>
      <c r="E478" s="10" t="s">
        <v>0</v>
      </c>
      <c r="F478" s="9">
        <v>0</v>
      </c>
      <c r="G478" s="9">
        <v>0</v>
      </c>
      <c r="H478" s="9">
        <v>0</v>
      </c>
      <c r="I478" s="9">
        <v>0</v>
      </c>
      <c r="J478" s="9">
        <f>H478-I478</f>
        <v>0</v>
      </c>
      <c r="K478" s="8">
        <f>IF(G478&lt;&gt;0,I478/H478,0)</f>
        <v>0</v>
      </c>
      <c r="L478" s="8" t="e">
        <f>I478/H478</f>
        <v>#DIV/0!</v>
      </c>
      <c r="AB478" s="7"/>
      <c r="AC478" s="7"/>
      <c r="AD478" s="7"/>
      <c r="AE478" s="7"/>
      <c r="AF478" s="6"/>
      <c r="AG478" s="5"/>
    </row>
    <row r="479" spans="1:33" s="2" customFormat="1" ht="27.75" customHeight="1" x14ac:dyDescent="0.25">
      <c r="A479" s="19" t="s">
        <v>5</v>
      </c>
      <c r="B479" s="19" t="s">
        <v>5</v>
      </c>
      <c r="C479" s="19" t="s">
        <v>5</v>
      </c>
      <c r="D479" s="18">
        <v>1215119</v>
      </c>
      <c r="E479" s="17" t="s">
        <v>98</v>
      </c>
      <c r="F479" s="16">
        <v>115481769.038</v>
      </c>
      <c r="G479" s="16">
        <v>121853849.0975</v>
      </c>
      <c r="H479" s="16">
        <f>SUMIF($B$480:$B$482,"article",H480:H482)</f>
        <v>159801106.83000001</v>
      </c>
      <c r="I479" s="16">
        <f>SUMIF($B$480:$B$482,"article",I480:I482)</f>
        <v>177280732.67999998</v>
      </c>
      <c r="J479" s="16">
        <f>SUMIF($B$480:$B$482,"article",J480:J482)</f>
        <v>-17479625.849999972</v>
      </c>
      <c r="K479" s="15">
        <f>IF(G479&lt;&gt;0,I479/H479,0)</f>
        <v>1.1093836344237289</v>
      </c>
      <c r="L479" s="8">
        <f>I479/H479</f>
        <v>1.1093836344237289</v>
      </c>
      <c r="AB479" s="14"/>
      <c r="AC479" s="14"/>
      <c r="AD479" s="14"/>
      <c r="AE479" s="14"/>
      <c r="AF479" s="6"/>
    </row>
    <row r="480" spans="1:33" s="4" customFormat="1" ht="27.75" customHeight="1" x14ac:dyDescent="0.25">
      <c r="A480" s="13" t="s">
        <v>1</v>
      </c>
      <c r="B480" s="13" t="s">
        <v>1</v>
      </c>
      <c r="C480" s="12">
        <v>1215119</v>
      </c>
      <c r="D480" s="11">
        <v>1</v>
      </c>
      <c r="E480" s="10" t="s">
        <v>3</v>
      </c>
      <c r="F480" s="9">
        <v>77481769</v>
      </c>
      <c r="G480" s="9">
        <v>76888409.127499998</v>
      </c>
      <c r="H480" s="9">
        <v>101273113.06</v>
      </c>
      <c r="I480" s="9">
        <v>110953585.76999998</v>
      </c>
      <c r="J480" s="9">
        <f>H480-I480</f>
        <v>-9680472.7099999785</v>
      </c>
      <c r="K480" s="8">
        <f>IF(G480&lt;&gt;0,I480/H480,0)</f>
        <v>1.0955877865062242</v>
      </c>
      <c r="L480" s="8">
        <f>I480/H480</f>
        <v>1.0955877865062242</v>
      </c>
      <c r="AB480" s="7"/>
      <c r="AC480" s="7"/>
      <c r="AD480" s="7"/>
      <c r="AE480" s="7"/>
      <c r="AF480" s="6"/>
      <c r="AG480" s="5"/>
    </row>
    <row r="481" spans="1:33" s="4" customFormat="1" ht="27.75" customHeight="1" x14ac:dyDescent="0.25">
      <c r="A481" s="13" t="s">
        <v>1</v>
      </c>
      <c r="B481" s="13" t="s">
        <v>1</v>
      </c>
      <c r="C481" s="12">
        <v>1215119</v>
      </c>
      <c r="D481" s="11">
        <v>2</v>
      </c>
      <c r="E481" s="10" t="s">
        <v>2</v>
      </c>
      <c r="F481" s="9">
        <v>38000000.038000003</v>
      </c>
      <c r="G481" s="9">
        <v>44965439.969999999</v>
      </c>
      <c r="H481" s="9">
        <v>58527993.770000003</v>
      </c>
      <c r="I481" s="9">
        <v>66327146.909999996</v>
      </c>
      <c r="J481" s="9">
        <f>H481-I481</f>
        <v>-7799153.1399999931</v>
      </c>
      <c r="K481" s="8">
        <f>IF(G481&lt;&gt;0,I481/H481,0)</f>
        <v>1.1332550910705852</v>
      </c>
      <c r="L481" s="8">
        <f>I481/H481</f>
        <v>1.1332550910705852</v>
      </c>
      <c r="AB481" s="7"/>
      <c r="AC481" s="7"/>
      <c r="AD481" s="7"/>
      <c r="AE481" s="7"/>
      <c r="AF481" s="6"/>
      <c r="AG481" s="5"/>
    </row>
    <row r="482" spans="1:33" s="4" customFormat="1" ht="27.75" customHeight="1" x14ac:dyDescent="0.25">
      <c r="A482" s="13" t="s">
        <v>1</v>
      </c>
      <c r="B482" s="13" t="s">
        <v>1</v>
      </c>
      <c r="C482" s="12">
        <v>1215119</v>
      </c>
      <c r="D482" s="11">
        <v>7</v>
      </c>
      <c r="E482" s="10" t="s">
        <v>0</v>
      </c>
      <c r="F482" s="9">
        <v>0</v>
      </c>
      <c r="G482" s="9">
        <v>0</v>
      </c>
      <c r="H482" s="9">
        <v>0</v>
      </c>
      <c r="I482" s="9">
        <v>0</v>
      </c>
      <c r="J482" s="9">
        <f>H482-I482</f>
        <v>0</v>
      </c>
      <c r="K482" s="8">
        <f>IF(G482&lt;&gt;0,I482/H482,0)</f>
        <v>0</v>
      </c>
      <c r="L482" s="8" t="e">
        <f>I482/H482</f>
        <v>#DIV/0!</v>
      </c>
      <c r="AB482" s="7"/>
      <c r="AC482" s="7"/>
      <c r="AD482" s="7"/>
      <c r="AE482" s="7"/>
      <c r="AF482" s="6"/>
      <c r="AG482" s="5"/>
    </row>
    <row r="483" spans="1:33" s="2" customFormat="1" ht="27.75" customHeight="1" x14ac:dyDescent="0.25">
      <c r="A483" s="19" t="s">
        <v>5</v>
      </c>
      <c r="B483" s="19" t="s">
        <v>5</v>
      </c>
      <c r="C483" s="19" t="s">
        <v>5</v>
      </c>
      <c r="D483" s="18">
        <v>1215121</v>
      </c>
      <c r="E483" s="17" t="s">
        <v>97</v>
      </c>
      <c r="F483" s="16">
        <v>52200000</v>
      </c>
      <c r="G483" s="16">
        <v>52200000</v>
      </c>
      <c r="H483" s="16">
        <f>SUMIF($B$484:$B$486,"article",H484:H486)</f>
        <v>52200000</v>
      </c>
      <c r="I483" s="16">
        <f>SUMIF($B$484:$B$486,"article",I484:I486)</f>
        <v>52200000</v>
      </c>
      <c r="J483" s="16">
        <f>SUMIF($B$484:$B$486,"article",J484:J486)</f>
        <v>0</v>
      </c>
      <c r="K483" s="15">
        <f>IF(G483&lt;&gt;0,I483/H483,0)</f>
        <v>1</v>
      </c>
      <c r="L483" s="8">
        <f>I483/H483</f>
        <v>1</v>
      </c>
      <c r="AB483" s="14"/>
      <c r="AC483" s="14"/>
      <c r="AD483" s="14"/>
      <c r="AE483" s="14"/>
      <c r="AF483" s="6"/>
    </row>
    <row r="484" spans="1:33" s="4" customFormat="1" ht="27.75" customHeight="1" x14ac:dyDescent="0.25">
      <c r="A484" s="13" t="s">
        <v>1</v>
      </c>
      <c r="B484" s="13" t="s">
        <v>1</v>
      </c>
      <c r="C484" s="12">
        <v>1215121</v>
      </c>
      <c r="D484" s="11">
        <v>1</v>
      </c>
      <c r="E484" s="10" t="s">
        <v>3</v>
      </c>
      <c r="F484" s="9">
        <v>0</v>
      </c>
      <c r="G484" s="9">
        <v>0</v>
      </c>
      <c r="H484" s="9">
        <v>0</v>
      </c>
      <c r="I484" s="9">
        <v>0</v>
      </c>
      <c r="J484" s="9">
        <f>H484-I484</f>
        <v>0</v>
      </c>
      <c r="K484" s="8">
        <f>IF(G484&lt;&gt;0,I484/H484,0)</f>
        <v>0</v>
      </c>
      <c r="L484" s="8" t="e">
        <f>I484/H484</f>
        <v>#DIV/0!</v>
      </c>
      <c r="AB484" s="7"/>
      <c r="AC484" s="7"/>
      <c r="AD484" s="7"/>
      <c r="AE484" s="7"/>
      <c r="AF484" s="6"/>
      <c r="AG484" s="5"/>
    </row>
    <row r="485" spans="1:33" s="4" customFormat="1" ht="27.75" customHeight="1" x14ac:dyDescent="0.25">
      <c r="A485" s="13" t="s">
        <v>1</v>
      </c>
      <c r="B485" s="13" t="s">
        <v>1</v>
      </c>
      <c r="C485" s="12">
        <v>1215121</v>
      </c>
      <c r="D485" s="11">
        <v>2</v>
      </c>
      <c r="E485" s="10" t="s">
        <v>2</v>
      </c>
      <c r="F485" s="9">
        <v>52200000</v>
      </c>
      <c r="G485" s="9">
        <v>52200000</v>
      </c>
      <c r="H485" s="9">
        <v>52200000</v>
      </c>
      <c r="I485" s="9">
        <v>52200000</v>
      </c>
      <c r="J485" s="9">
        <f>H485-I485</f>
        <v>0</v>
      </c>
      <c r="K485" s="8">
        <f>IF(G485&lt;&gt;0,I485/H485,0)</f>
        <v>1</v>
      </c>
      <c r="L485" s="8">
        <f>I485/H485</f>
        <v>1</v>
      </c>
      <c r="AB485" s="7"/>
      <c r="AC485" s="7"/>
      <c r="AD485" s="7"/>
      <c r="AE485" s="7"/>
      <c r="AF485" s="6"/>
      <c r="AG485" s="5"/>
    </row>
    <row r="486" spans="1:33" s="4" customFormat="1" ht="27.75" customHeight="1" x14ac:dyDescent="0.25">
      <c r="A486" s="13" t="s">
        <v>1</v>
      </c>
      <c r="B486" s="13" t="s">
        <v>1</v>
      </c>
      <c r="C486" s="12">
        <v>1215121</v>
      </c>
      <c r="D486" s="11">
        <v>7</v>
      </c>
      <c r="E486" s="10" t="s">
        <v>0</v>
      </c>
      <c r="F486" s="9">
        <v>0</v>
      </c>
      <c r="G486" s="9">
        <v>0</v>
      </c>
      <c r="H486" s="9">
        <v>0</v>
      </c>
      <c r="I486" s="9">
        <v>0</v>
      </c>
      <c r="J486" s="9">
        <f>H486-I486</f>
        <v>0</v>
      </c>
      <c r="K486" s="8">
        <f>IF(G486&lt;&gt;0,I486/H486,0)</f>
        <v>0</v>
      </c>
      <c r="L486" s="8" t="e">
        <f>I486/H486</f>
        <v>#DIV/0!</v>
      </c>
      <c r="AB486" s="7"/>
      <c r="AC486" s="7"/>
      <c r="AD486" s="7"/>
      <c r="AE486" s="7"/>
      <c r="AF486" s="6"/>
      <c r="AG486" s="5"/>
    </row>
    <row r="487" spans="1:33" s="2" customFormat="1" ht="27.75" customHeight="1" x14ac:dyDescent="0.25">
      <c r="A487" s="19" t="s">
        <v>5</v>
      </c>
      <c r="B487" s="19" t="s">
        <v>5</v>
      </c>
      <c r="C487" s="19" t="s">
        <v>5</v>
      </c>
      <c r="D487" s="18">
        <v>1215122</v>
      </c>
      <c r="E487" s="17" t="s">
        <v>96</v>
      </c>
      <c r="F487" s="16">
        <v>30000010.040000003</v>
      </c>
      <c r="G487" s="16">
        <v>26796912.48</v>
      </c>
      <c r="H487" s="16">
        <f>SUMIF($B$488:$B$490,"article",H488:H490)</f>
        <v>32693748.729999997</v>
      </c>
      <c r="I487" s="16">
        <f>SUMIF($B$488:$B$490,"article",I488:I490)</f>
        <v>29956116.579999998</v>
      </c>
      <c r="J487" s="16">
        <f>SUMIF($B$488:$B$490,"article",J488:J490)</f>
        <v>2737632.1500000004</v>
      </c>
      <c r="K487" s="15">
        <f>IF(G487&lt;&gt;0,I487/H487,0)</f>
        <v>0.91626435461382472</v>
      </c>
      <c r="L487" s="8">
        <f>I487/H487</f>
        <v>0.91626435461382472</v>
      </c>
      <c r="AB487" s="14"/>
      <c r="AC487" s="14"/>
      <c r="AD487" s="14"/>
      <c r="AE487" s="14"/>
      <c r="AF487" s="6"/>
    </row>
    <row r="488" spans="1:33" s="4" customFormat="1" ht="27.75" customHeight="1" x14ac:dyDescent="0.25">
      <c r="A488" s="13" t="s">
        <v>1</v>
      </c>
      <c r="B488" s="13" t="s">
        <v>1</v>
      </c>
      <c r="C488" s="12">
        <v>1215122</v>
      </c>
      <c r="D488" s="11">
        <v>1</v>
      </c>
      <c r="E488" s="10" t="s">
        <v>3</v>
      </c>
      <c r="F488" s="9">
        <v>27000010.000000004</v>
      </c>
      <c r="G488" s="9">
        <v>17730595.280000001</v>
      </c>
      <c r="H488" s="9">
        <v>21127430.809999999</v>
      </c>
      <c r="I488" s="9">
        <v>20387145.359999999</v>
      </c>
      <c r="J488" s="9">
        <f>H488-I488</f>
        <v>740285.44999999925</v>
      </c>
      <c r="K488" s="8">
        <f>IF(G488&lt;&gt;0,I488/H488,0)</f>
        <v>0.96496093364794699</v>
      </c>
      <c r="L488" s="8">
        <f>I488/H488</f>
        <v>0.96496093364794699</v>
      </c>
      <c r="AB488" s="7"/>
      <c r="AC488" s="7"/>
      <c r="AD488" s="7"/>
      <c r="AE488" s="7"/>
      <c r="AF488" s="6"/>
      <c r="AG488" s="5"/>
    </row>
    <row r="489" spans="1:33" s="4" customFormat="1" ht="27.75" customHeight="1" x14ac:dyDescent="0.25">
      <c r="A489" s="13" t="s">
        <v>1</v>
      </c>
      <c r="B489" s="13" t="s">
        <v>1</v>
      </c>
      <c r="C489" s="12">
        <v>1215122</v>
      </c>
      <c r="D489" s="11">
        <v>2</v>
      </c>
      <c r="E489" s="10" t="s">
        <v>2</v>
      </c>
      <c r="F489" s="9">
        <v>3000000.0399999991</v>
      </c>
      <c r="G489" s="9">
        <v>9066317.1999999993</v>
      </c>
      <c r="H489" s="9">
        <v>11566317.92</v>
      </c>
      <c r="I489" s="9">
        <v>9568971.2199999988</v>
      </c>
      <c r="J489" s="9">
        <f>H489-I489</f>
        <v>1997346.7000000011</v>
      </c>
      <c r="K489" s="8">
        <f>IF(G489&lt;&gt;0,I489/H489,0)</f>
        <v>0.82731352243515011</v>
      </c>
      <c r="L489" s="8">
        <f>I489/H489</f>
        <v>0.82731352243515011</v>
      </c>
      <c r="AB489" s="7"/>
      <c r="AC489" s="7"/>
      <c r="AD489" s="7"/>
      <c r="AE489" s="7"/>
      <c r="AF489" s="6"/>
      <c r="AG489" s="5"/>
    </row>
    <row r="490" spans="1:33" s="4" customFormat="1" ht="27.75" customHeight="1" x14ac:dyDescent="0.25">
      <c r="A490" s="13" t="s">
        <v>1</v>
      </c>
      <c r="B490" s="13" t="s">
        <v>1</v>
      </c>
      <c r="C490" s="12">
        <v>1215122</v>
      </c>
      <c r="D490" s="11">
        <v>7</v>
      </c>
      <c r="E490" s="10" t="s">
        <v>0</v>
      </c>
      <c r="F490" s="9">
        <v>0</v>
      </c>
      <c r="G490" s="9">
        <v>0</v>
      </c>
      <c r="H490" s="9">
        <v>0</v>
      </c>
      <c r="I490" s="9">
        <v>0</v>
      </c>
      <c r="J490" s="9">
        <f>H490-I490</f>
        <v>0</v>
      </c>
      <c r="K490" s="8">
        <f>IF(G490&lt;&gt;0,I490/H490,0)</f>
        <v>0</v>
      </c>
      <c r="L490" s="8" t="e">
        <f>I490/H490</f>
        <v>#DIV/0!</v>
      </c>
      <c r="AB490" s="7"/>
      <c r="AC490" s="7"/>
      <c r="AD490" s="7"/>
      <c r="AE490" s="7"/>
      <c r="AF490" s="6"/>
      <c r="AG490" s="5"/>
    </row>
    <row r="491" spans="1:33" s="2" customFormat="1" ht="27.75" customHeight="1" x14ac:dyDescent="0.25">
      <c r="A491" s="19" t="s">
        <v>5</v>
      </c>
      <c r="B491" s="19" t="s">
        <v>5</v>
      </c>
      <c r="C491" s="19" t="s">
        <v>5</v>
      </c>
      <c r="D491" s="18">
        <v>1215123</v>
      </c>
      <c r="E491" s="17" t="s">
        <v>95</v>
      </c>
      <c r="F491" s="16">
        <v>17231700.563999999</v>
      </c>
      <c r="G491" s="16">
        <v>23576658</v>
      </c>
      <c r="H491" s="16">
        <f>SUMIF($B$492:$B$492,"article",H492:H492)</f>
        <v>2576657.6</v>
      </c>
      <c r="I491" s="16">
        <f>SUMIF($B$492:$B$492,"article",I492:I492)</f>
        <v>1000000</v>
      </c>
      <c r="J491" s="16">
        <f>SUMIF($B$492:$B$492,"article",J492:J492)</f>
        <v>1576657.6</v>
      </c>
      <c r="K491" s="15">
        <f>IF(G491&lt;&gt;0,I491/H491,0)</f>
        <v>0.38809968386952148</v>
      </c>
      <c r="L491" s="8">
        <f>I491/H491</f>
        <v>0.38809968386952148</v>
      </c>
      <c r="AB491" s="14"/>
      <c r="AC491" s="14"/>
      <c r="AD491" s="14"/>
      <c r="AE491" s="14"/>
      <c r="AF491" s="6"/>
      <c r="AG491" s="5"/>
    </row>
    <row r="492" spans="1:33" s="4" customFormat="1" ht="27.75" customHeight="1" x14ac:dyDescent="0.25">
      <c r="A492" s="13" t="s">
        <v>1</v>
      </c>
      <c r="B492" s="13" t="s">
        <v>1</v>
      </c>
      <c r="C492" s="12">
        <v>1215123</v>
      </c>
      <c r="D492" s="11">
        <v>7</v>
      </c>
      <c r="E492" s="10" t="s">
        <v>0</v>
      </c>
      <c r="F492" s="9">
        <v>17231700.563999999</v>
      </c>
      <c r="G492" s="9">
        <v>23576658</v>
      </c>
      <c r="H492" s="9">
        <v>2576657.6</v>
      </c>
      <c r="I492" s="9">
        <v>1000000</v>
      </c>
      <c r="J492" s="9">
        <f>H492-I492</f>
        <v>1576657.6</v>
      </c>
      <c r="K492" s="8">
        <f>IF(G492&lt;&gt;0,I492/H492,0)</f>
        <v>0.38809968386952148</v>
      </c>
      <c r="L492" s="8">
        <f>I492/H492</f>
        <v>0.38809968386952148</v>
      </c>
      <c r="AB492" s="7"/>
      <c r="AC492" s="7"/>
      <c r="AD492" s="7"/>
      <c r="AE492" s="7"/>
      <c r="AF492" s="6"/>
      <c r="AG492" s="5"/>
    </row>
    <row r="493" spans="1:33" s="20" customFormat="1" ht="27.75" customHeight="1" x14ac:dyDescent="0.25">
      <c r="A493" s="25" t="s">
        <v>7</v>
      </c>
      <c r="B493" s="25" t="s">
        <v>7</v>
      </c>
      <c r="C493" s="25" t="s">
        <v>7</v>
      </c>
      <c r="D493" s="24">
        <v>12152</v>
      </c>
      <c r="E493" s="23" t="s">
        <v>94</v>
      </c>
      <c r="F493" s="22">
        <v>61935479.438000001</v>
      </c>
      <c r="G493" s="22">
        <v>57411121.685500003</v>
      </c>
      <c r="H493" s="22">
        <f>SUMIF($B$493:$B$505,"section",H493:H505)</f>
        <v>68013882.24000001</v>
      </c>
      <c r="I493" s="22">
        <f>SUMIF($B$493:$B$505,"section",I493:I505)</f>
        <v>53987412.079999998</v>
      </c>
      <c r="J493" s="22">
        <f>SUMIF($B$493:$B$505,"section",J493:J505)</f>
        <v>14026470.16</v>
      </c>
      <c r="K493" s="21">
        <f>IF(G493&lt;&gt;0,I493/H493,0)</f>
        <v>0.79377048187743604</v>
      </c>
      <c r="L493" s="8">
        <f>I493/H493</f>
        <v>0.79377048187743604</v>
      </c>
      <c r="AF493" s="6"/>
    </row>
    <row r="494" spans="1:33" s="2" customFormat="1" ht="27.75" customHeight="1" x14ac:dyDescent="0.25">
      <c r="A494" s="19" t="s">
        <v>5</v>
      </c>
      <c r="B494" s="19" t="s">
        <v>5</v>
      </c>
      <c r="C494" s="19" t="s">
        <v>5</v>
      </c>
      <c r="D494" s="18">
        <v>1215214</v>
      </c>
      <c r="E494" s="17" t="s">
        <v>93</v>
      </c>
      <c r="F494" s="16">
        <v>33870116.438000001</v>
      </c>
      <c r="G494" s="16">
        <v>31023635.32</v>
      </c>
      <c r="H494" s="16">
        <f>SUMIF($B$495:$B$501,"article",H495:H501)</f>
        <v>37368418.870000005</v>
      </c>
      <c r="I494" s="16">
        <f>SUMIF($B$495:$B$501,"article",I495:I501)</f>
        <v>36756871.810000002</v>
      </c>
      <c r="J494" s="16">
        <f>SUMIF($B$495:$B$501,"article",J495:J501)</f>
        <v>611547.05999999866</v>
      </c>
      <c r="K494" s="15">
        <f>IF(G494&lt;&gt;0,I494/H494,0)</f>
        <v>0.98363465518497062</v>
      </c>
      <c r="L494" s="8">
        <f>I494/H494</f>
        <v>0.98363465518497062</v>
      </c>
      <c r="AB494" s="14"/>
      <c r="AC494" s="14"/>
      <c r="AD494" s="14"/>
      <c r="AE494" s="14"/>
      <c r="AF494" s="6"/>
    </row>
    <row r="495" spans="1:33" s="4" customFormat="1" ht="27.75" customHeight="1" x14ac:dyDescent="0.25">
      <c r="A495" s="13" t="s">
        <v>1</v>
      </c>
      <c r="B495" s="13" t="s">
        <v>1</v>
      </c>
      <c r="C495" s="12">
        <v>1215214</v>
      </c>
      <c r="D495" s="11">
        <v>1</v>
      </c>
      <c r="E495" s="10" t="s">
        <v>3</v>
      </c>
      <c r="F495" s="9">
        <v>13977956.08</v>
      </c>
      <c r="G495" s="9">
        <v>15692450</v>
      </c>
      <c r="H495" s="9">
        <v>20478770.010000002</v>
      </c>
      <c r="I495" s="9">
        <v>19968273.039999999</v>
      </c>
      <c r="J495" s="9">
        <f>H495-I495</f>
        <v>510496.97000000253</v>
      </c>
      <c r="K495" s="8">
        <f>IF(G495&lt;&gt;0,I495/H495,0)</f>
        <v>0.97507189300183938</v>
      </c>
      <c r="L495" s="8">
        <f>I495/H495</f>
        <v>0.97507189300183938</v>
      </c>
      <c r="AB495" s="7"/>
      <c r="AC495" s="7"/>
      <c r="AD495" s="7"/>
      <c r="AE495" s="7"/>
      <c r="AF495" s="6"/>
      <c r="AG495" s="5"/>
    </row>
    <row r="496" spans="1:33" s="4" customFormat="1" ht="27.75" customHeight="1" x14ac:dyDescent="0.25">
      <c r="A496" s="13" t="s">
        <v>1</v>
      </c>
      <c r="B496" s="13" t="s">
        <v>1</v>
      </c>
      <c r="C496" s="12">
        <v>1215214</v>
      </c>
      <c r="D496" s="11">
        <v>2</v>
      </c>
      <c r="E496" s="10" t="s">
        <v>2</v>
      </c>
      <c r="F496" s="9">
        <v>19892160.358000003</v>
      </c>
      <c r="G496" s="9">
        <v>15331185.32</v>
      </c>
      <c r="H496" s="9">
        <v>16889648.859999999</v>
      </c>
      <c r="I496" s="9">
        <v>16788598.770000003</v>
      </c>
      <c r="J496" s="9">
        <f>H496-I496</f>
        <v>101050.08999999613</v>
      </c>
      <c r="K496" s="8">
        <f>IF(G496&lt;&gt;0,I496/H496,0)</f>
        <v>0.99401704020979886</v>
      </c>
      <c r="L496" s="8">
        <f>I496/H496</f>
        <v>0.99401704020979886</v>
      </c>
      <c r="AB496" s="7"/>
      <c r="AC496" s="7"/>
      <c r="AD496" s="7"/>
      <c r="AE496" s="7"/>
      <c r="AF496" s="6"/>
      <c r="AG496" s="5"/>
    </row>
    <row r="497" spans="1:33" s="4" customFormat="1" ht="27.75" customHeight="1" x14ac:dyDescent="0.25">
      <c r="A497" s="13" t="s">
        <v>1</v>
      </c>
      <c r="B497" s="13" t="s">
        <v>1</v>
      </c>
      <c r="C497" s="12">
        <v>1215214</v>
      </c>
      <c r="D497" s="11">
        <v>3</v>
      </c>
      <c r="E497" s="10" t="s">
        <v>15</v>
      </c>
      <c r="F497" s="9">
        <v>0</v>
      </c>
      <c r="G497" s="9">
        <v>0</v>
      </c>
      <c r="H497" s="9">
        <v>0</v>
      </c>
      <c r="I497" s="9">
        <v>0</v>
      </c>
      <c r="J497" s="9">
        <f>H497-I497</f>
        <v>0</v>
      </c>
      <c r="K497" s="8">
        <f>IF(G497&lt;&gt;0,I497/H497,0)</f>
        <v>0</v>
      </c>
      <c r="L497" s="8" t="e">
        <f>I497/H497</f>
        <v>#DIV/0!</v>
      </c>
      <c r="AB497" s="7"/>
      <c r="AC497" s="7"/>
      <c r="AD497" s="7"/>
      <c r="AE497" s="7"/>
      <c r="AF497" s="6"/>
      <c r="AG497" s="5"/>
    </row>
    <row r="498" spans="1:33" s="4" customFormat="1" ht="27.75" customHeight="1" x14ac:dyDescent="0.25">
      <c r="A498" s="13" t="s">
        <v>1</v>
      </c>
      <c r="B498" s="13" t="s">
        <v>1</v>
      </c>
      <c r="C498" s="12">
        <v>1215214</v>
      </c>
      <c r="D498" s="11">
        <v>4</v>
      </c>
      <c r="E498" s="10" t="s">
        <v>14</v>
      </c>
      <c r="F498" s="9">
        <v>0</v>
      </c>
      <c r="G498" s="9">
        <v>0</v>
      </c>
      <c r="H498" s="9">
        <v>0</v>
      </c>
      <c r="I498" s="9">
        <v>0</v>
      </c>
      <c r="J498" s="9">
        <f>H498-I498</f>
        <v>0</v>
      </c>
      <c r="K498" s="8">
        <f>IF(G498&lt;&gt;0,I498/H498,0)</f>
        <v>0</v>
      </c>
      <c r="L498" s="8" t="e">
        <f>I498/H498</f>
        <v>#DIV/0!</v>
      </c>
      <c r="AB498" s="7"/>
      <c r="AC498" s="7"/>
      <c r="AD498" s="7"/>
      <c r="AE498" s="7"/>
      <c r="AF498" s="6"/>
      <c r="AG498" s="5"/>
    </row>
    <row r="499" spans="1:33" s="4" customFormat="1" ht="27.75" customHeight="1" x14ac:dyDescent="0.25">
      <c r="A499" s="13" t="s">
        <v>1</v>
      </c>
      <c r="B499" s="13" t="s">
        <v>1</v>
      </c>
      <c r="C499" s="12">
        <v>1215214</v>
      </c>
      <c r="D499" s="60">
        <v>5</v>
      </c>
      <c r="E499" s="10" t="s">
        <v>13</v>
      </c>
      <c r="F499" s="9">
        <v>0</v>
      </c>
      <c r="G499" s="9">
        <v>0</v>
      </c>
      <c r="H499" s="9">
        <v>0</v>
      </c>
      <c r="I499" s="9">
        <v>0</v>
      </c>
      <c r="J499" s="9">
        <f>H499-I499</f>
        <v>0</v>
      </c>
      <c r="K499" s="8">
        <f>IF(G499&lt;&gt;0,I499/H499,0)</f>
        <v>0</v>
      </c>
      <c r="L499" s="8" t="e">
        <f>I499/H499</f>
        <v>#DIV/0!</v>
      </c>
      <c r="AB499" s="59"/>
      <c r="AC499" s="59"/>
      <c r="AD499" s="59"/>
      <c r="AE499" s="59"/>
      <c r="AF499" s="6"/>
      <c r="AG499" s="5"/>
    </row>
    <row r="500" spans="1:33" s="4" customFormat="1" ht="27.75" customHeight="1" x14ac:dyDescent="0.25">
      <c r="A500" s="13" t="s">
        <v>1</v>
      </c>
      <c r="B500" s="13" t="s">
        <v>1</v>
      </c>
      <c r="C500" s="12">
        <v>1215214</v>
      </c>
      <c r="D500" s="11">
        <v>7</v>
      </c>
      <c r="E500" s="10" t="s">
        <v>0</v>
      </c>
      <c r="F500" s="9">
        <v>0</v>
      </c>
      <c r="G500" s="9">
        <v>0</v>
      </c>
      <c r="H500" s="9">
        <v>0</v>
      </c>
      <c r="I500" s="9">
        <v>0</v>
      </c>
      <c r="J500" s="9">
        <f>H500-I500</f>
        <v>0</v>
      </c>
      <c r="K500" s="8">
        <f>IF(G500&lt;&gt;0,I500/H500,0)</f>
        <v>0</v>
      </c>
      <c r="L500" s="8" t="e">
        <f>I500/H500</f>
        <v>#DIV/0!</v>
      </c>
      <c r="AB500" s="7"/>
      <c r="AC500" s="7"/>
      <c r="AD500" s="7"/>
      <c r="AE500" s="7"/>
      <c r="AF500" s="6"/>
      <c r="AG500" s="5"/>
    </row>
    <row r="501" spans="1:33" s="4" customFormat="1" ht="27.75" customHeight="1" x14ac:dyDescent="0.25">
      <c r="A501" s="13" t="s">
        <v>1</v>
      </c>
      <c r="B501" s="13" t="s">
        <v>1</v>
      </c>
      <c r="C501" s="12">
        <v>1215214</v>
      </c>
      <c r="D501" s="11">
        <v>9</v>
      </c>
      <c r="E501" s="10" t="s">
        <v>12</v>
      </c>
      <c r="F501" s="9">
        <v>0</v>
      </c>
      <c r="G501" s="9">
        <v>0</v>
      </c>
      <c r="H501" s="9">
        <v>0</v>
      </c>
      <c r="I501" s="9">
        <v>0</v>
      </c>
      <c r="J501" s="9">
        <f>H501-I501</f>
        <v>0</v>
      </c>
      <c r="K501" s="8">
        <f>IF(G501&lt;&gt;0,I501/H501,0)</f>
        <v>0</v>
      </c>
      <c r="L501" s="8" t="e">
        <f>I501/H501</f>
        <v>#DIV/0!</v>
      </c>
      <c r="AB501" s="7"/>
      <c r="AC501" s="7"/>
      <c r="AD501" s="7"/>
      <c r="AE501" s="7"/>
      <c r="AF501" s="6"/>
      <c r="AG501" s="5"/>
    </row>
    <row r="502" spans="1:33" s="2" customFormat="1" ht="27.75" customHeight="1" x14ac:dyDescent="0.25">
      <c r="A502" s="19" t="s">
        <v>5</v>
      </c>
      <c r="B502" s="19" t="s">
        <v>5</v>
      </c>
      <c r="C502" s="19" t="s">
        <v>5</v>
      </c>
      <c r="D502" s="18">
        <v>1215220</v>
      </c>
      <c r="E502" s="17" t="s">
        <v>92</v>
      </c>
      <c r="F502" s="16">
        <v>28065363</v>
      </c>
      <c r="G502" s="16">
        <v>26387486.365500003</v>
      </c>
      <c r="H502" s="16">
        <f>SUMIF($B$503:$B$505,"article",H503:H505)</f>
        <v>30645463.370000001</v>
      </c>
      <c r="I502" s="16">
        <f>SUMIF($B$503:$B$505,"article",I503:I505)</f>
        <v>17230540.27</v>
      </c>
      <c r="J502" s="16">
        <f>SUMIF($B$503:$B$505,"article",J503:J505)</f>
        <v>13414923.100000001</v>
      </c>
      <c r="K502" s="15">
        <f>IF(G502&lt;&gt;0,I502/H502,0)</f>
        <v>0.56225419279734645</v>
      </c>
      <c r="L502" s="8">
        <f>I502/H502</f>
        <v>0.56225419279734645</v>
      </c>
      <c r="AB502" s="14"/>
      <c r="AC502" s="14"/>
      <c r="AD502" s="14"/>
      <c r="AE502" s="14"/>
      <c r="AF502" s="6"/>
    </row>
    <row r="503" spans="1:33" s="4" customFormat="1" ht="27.75" customHeight="1" x14ac:dyDescent="0.25">
      <c r="A503" s="13" t="s">
        <v>1</v>
      </c>
      <c r="B503" s="13" t="s">
        <v>1</v>
      </c>
      <c r="C503" s="12">
        <v>1215220</v>
      </c>
      <c r="D503" s="11">
        <v>1</v>
      </c>
      <c r="E503" s="10" t="s">
        <v>3</v>
      </c>
      <c r="F503" s="9">
        <v>18495619.990000002</v>
      </c>
      <c r="G503" s="9">
        <v>18832086.365500003</v>
      </c>
      <c r="H503" s="9">
        <v>23990063.370000001</v>
      </c>
      <c r="I503" s="9">
        <v>14094566.65</v>
      </c>
      <c r="J503" s="9">
        <f>H503-I503</f>
        <v>9895496.7200000007</v>
      </c>
      <c r="K503" s="8">
        <f>IF(G503&lt;&gt;0,I503/H503,0)</f>
        <v>0.58751685781812091</v>
      </c>
      <c r="L503" s="8">
        <f>I503/H503</f>
        <v>0.58751685781812091</v>
      </c>
      <c r="AB503" s="7"/>
      <c r="AC503" s="7"/>
      <c r="AD503" s="7"/>
      <c r="AE503" s="7"/>
      <c r="AF503" s="6"/>
      <c r="AG503" s="5"/>
    </row>
    <row r="504" spans="1:33" s="4" customFormat="1" ht="27.75" customHeight="1" x14ac:dyDescent="0.25">
      <c r="A504" s="13" t="s">
        <v>1</v>
      </c>
      <c r="B504" s="13" t="s">
        <v>1</v>
      </c>
      <c r="C504" s="12">
        <v>1215220</v>
      </c>
      <c r="D504" s="11">
        <v>2</v>
      </c>
      <c r="E504" s="10" t="s">
        <v>2</v>
      </c>
      <c r="F504" s="9">
        <v>9569743.0099999998</v>
      </c>
      <c r="G504" s="9">
        <v>7555400</v>
      </c>
      <c r="H504" s="9">
        <v>6655400</v>
      </c>
      <c r="I504" s="9">
        <v>3135973.62</v>
      </c>
      <c r="J504" s="9">
        <f>H504-I504</f>
        <v>3519426.38</v>
      </c>
      <c r="K504" s="8">
        <f>IF(G504&lt;&gt;0,I504/H504,0)</f>
        <v>0.47119235808516396</v>
      </c>
      <c r="L504" s="8">
        <f>I504/H504</f>
        <v>0.47119235808516396</v>
      </c>
      <c r="AB504" s="7"/>
      <c r="AC504" s="7"/>
      <c r="AD504" s="7"/>
      <c r="AE504" s="7"/>
      <c r="AF504" s="6"/>
      <c r="AG504" s="5"/>
    </row>
    <row r="505" spans="1:33" s="4" customFormat="1" ht="27.75" customHeight="1" x14ac:dyDescent="0.25">
      <c r="A505" s="13" t="s">
        <v>1</v>
      </c>
      <c r="B505" s="13" t="s">
        <v>1</v>
      </c>
      <c r="C505" s="12">
        <v>1215220</v>
      </c>
      <c r="D505" s="11">
        <v>7</v>
      </c>
      <c r="E505" s="10" t="s">
        <v>0</v>
      </c>
      <c r="F505" s="9">
        <v>0</v>
      </c>
      <c r="G505" s="9">
        <v>0</v>
      </c>
      <c r="H505" s="9">
        <v>0</v>
      </c>
      <c r="I505" s="9">
        <v>0</v>
      </c>
      <c r="J505" s="9">
        <f>H505-I505</f>
        <v>0</v>
      </c>
      <c r="K505" s="8">
        <f>IF(G505&lt;&gt;0,I505/H505,0)</f>
        <v>0</v>
      </c>
      <c r="L505" s="8" t="e">
        <f>I505/H505</f>
        <v>#DIV/0!</v>
      </c>
      <c r="AB505" s="7"/>
      <c r="AC505" s="7"/>
      <c r="AD505" s="7"/>
      <c r="AE505" s="7"/>
      <c r="AF505" s="6"/>
      <c r="AG505" s="5"/>
    </row>
    <row r="506" spans="1:33" s="2" customFormat="1" ht="27.75" customHeight="1" x14ac:dyDescent="0.25">
      <c r="A506" s="31" t="s">
        <v>9</v>
      </c>
      <c r="B506" s="31" t="s">
        <v>9</v>
      </c>
      <c r="C506" s="31" t="s">
        <v>9</v>
      </c>
      <c r="D506" s="30">
        <v>1216</v>
      </c>
      <c r="E506" s="29" t="s">
        <v>91</v>
      </c>
      <c r="F506" s="28">
        <v>2320830661.6090002</v>
      </c>
      <c r="G506" s="28">
        <v>1758221512.3662503</v>
      </c>
      <c r="H506" s="28">
        <f>SUMIF($B$507:$B$535,"chap",H507:H535)</f>
        <v>3084516181.9499998</v>
      </c>
      <c r="I506" s="28">
        <f>SUMIF($B$507:$B$535,"chap",I507:I535)</f>
        <v>3071490566.5500002</v>
      </c>
      <c r="J506" s="28">
        <f>SUMIF($B$507:$B$535,"chap",J507:J535)</f>
        <v>13025615.399999864</v>
      </c>
      <c r="K506" s="27">
        <f>IF(G506&lt;&gt;0,I506/H506,0)</f>
        <v>0.99577709610465881</v>
      </c>
      <c r="L506" s="8">
        <f>I506/H506</f>
        <v>0.99577709610465881</v>
      </c>
      <c r="AB506" s="26"/>
      <c r="AC506" s="26"/>
      <c r="AD506" s="26"/>
      <c r="AE506" s="26"/>
      <c r="AF506" s="6"/>
    </row>
    <row r="507" spans="1:33" s="20" customFormat="1" ht="27.75" customHeight="1" x14ac:dyDescent="0.25">
      <c r="A507" s="25" t="s">
        <v>7</v>
      </c>
      <c r="B507" s="25" t="s">
        <v>7</v>
      </c>
      <c r="C507" s="25" t="s">
        <v>7</v>
      </c>
      <c r="D507" s="24">
        <v>12161</v>
      </c>
      <c r="E507" s="23" t="s">
        <v>6</v>
      </c>
      <c r="F507" s="22">
        <v>2320830661.6090002</v>
      </c>
      <c r="G507" s="22">
        <v>1758221512.3662503</v>
      </c>
      <c r="H507" s="22">
        <f>SUMIF($B$508:$B$535,"section",H508:H535)</f>
        <v>3084516181.9499998</v>
      </c>
      <c r="I507" s="22">
        <f>SUMIF($B$508:$B$535,"section",I508:I535)</f>
        <v>3071490566.5500002</v>
      </c>
      <c r="J507" s="22">
        <f>SUMIF($B$508:$B$535,"section",J508:J535)</f>
        <v>13025615.399999864</v>
      </c>
      <c r="K507" s="21">
        <f>IF(G507&lt;&gt;0,I507/H507,0)</f>
        <v>0.99577709610465881</v>
      </c>
      <c r="L507" s="8">
        <f>I507/H507</f>
        <v>0.99577709610465881</v>
      </c>
      <c r="AF507" s="6"/>
    </row>
    <row r="508" spans="1:33" s="2" customFormat="1" ht="27.75" customHeight="1" x14ac:dyDescent="0.25">
      <c r="A508" s="19" t="s">
        <v>5</v>
      </c>
      <c r="B508" s="19" t="s">
        <v>5</v>
      </c>
      <c r="C508" s="19" t="s">
        <v>5</v>
      </c>
      <c r="D508" s="18">
        <v>1216111</v>
      </c>
      <c r="E508" s="17" t="s">
        <v>56</v>
      </c>
      <c r="F508" s="16">
        <v>168632314.33600003</v>
      </c>
      <c r="G508" s="16">
        <v>282515875.98999995</v>
      </c>
      <c r="H508" s="16">
        <f>SUMIF($B$509:$B$515,"article",H509:H515)</f>
        <v>374317307.56999999</v>
      </c>
      <c r="I508" s="16">
        <f>SUMIF($B$509:$B$515,"article",I509:I515)</f>
        <v>360804879.53999996</v>
      </c>
      <c r="J508" s="16">
        <f>SUMIF($B$509:$B$515,"article",J509:J515)</f>
        <v>13512428.029999994</v>
      </c>
      <c r="K508" s="15">
        <f>IF(G508&lt;&gt;0,I508/H508,0)</f>
        <v>0.96390114013770756</v>
      </c>
      <c r="L508" s="8">
        <f>I508/H508</f>
        <v>0.96390114013770756</v>
      </c>
      <c r="AB508" s="14"/>
      <c r="AC508" s="14"/>
      <c r="AD508" s="14"/>
      <c r="AE508" s="14"/>
      <c r="AF508" s="6"/>
    </row>
    <row r="509" spans="1:33" s="4" customFormat="1" ht="27.75" customHeight="1" x14ac:dyDescent="0.25">
      <c r="A509" s="13" t="s">
        <v>1</v>
      </c>
      <c r="B509" s="13" t="s">
        <v>1</v>
      </c>
      <c r="C509" s="12">
        <v>1216111</v>
      </c>
      <c r="D509" s="11">
        <v>1</v>
      </c>
      <c r="E509" s="10" t="s">
        <v>3</v>
      </c>
      <c r="F509" s="9">
        <v>49258609.780000001</v>
      </c>
      <c r="G509" s="9">
        <v>39483799.215000004</v>
      </c>
      <c r="H509" s="9">
        <v>105968051.13</v>
      </c>
      <c r="I509" s="9">
        <v>97267809.969999999</v>
      </c>
      <c r="J509" s="9">
        <f>H509-I509</f>
        <v>8700241.1599999964</v>
      </c>
      <c r="K509" s="8">
        <f>IF(G509&lt;&gt;0,I509/H509,0)</f>
        <v>0.91789750715216356</v>
      </c>
      <c r="L509" s="8">
        <f>I509/H509</f>
        <v>0.91789750715216356</v>
      </c>
      <c r="AB509" s="7"/>
      <c r="AC509" s="7"/>
      <c r="AD509" s="7"/>
      <c r="AE509" s="7"/>
      <c r="AF509" s="6"/>
      <c r="AG509" s="5"/>
    </row>
    <row r="510" spans="1:33" s="4" customFormat="1" ht="27.75" customHeight="1" x14ac:dyDescent="0.25">
      <c r="A510" s="13" t="s">
        <v>1</v>
      </c>
      <c r="B510" s="13" t="s">
        <v>1</v>
      </c>
      <c r="C510" s="12">
        <v>1216111</v>
      </c>
      <c r="D510" s="11">
        <v>2</v>
      </c>
      <c r="E510" s="10" t="s">
        <v>2</v>
      </c>
      <c r="F510" s="9">
        <v>4566259.8800000008</v>
      </c>
      <c r="G510" s="9">
        <v>262500.97499999998</v>
      </c>
      <c r="H510" s="9">
        <v>41872900.07</v>
      </c>
      <c r="I510" s="9">
        <v>39939955.539999999</v>
      </c>
      <c r="J510" s="9">
        <f>H510-I510</f>
        <v>1932944.5300000012</v>
      </c>
      <c r="K510" s="8">
        <f>IF(G510&lt;&gt;0,I510/H510,0)</f>
        <v>0.95383781570493931</v>
      </c>
      <c r="L510" s="8">
        <f>I510/H510</f>
        <v>0.95383781570493931</v>
      </c>
      <c r="AB510" s="7"/>
      <c r="AC510" s="7"/>
      <c r="AD510" s="7"/>
      <c r="AE510" s="7"/>
      <c r="AF510" s="6"/>
      <c r="AG510" s="5"/>
    </row>
    <row r="511" spans="1:33" s="4" customFormat="1" ht="27.75" customHeight="1" x14ac:dyDescent="0.25">
      <c r="A511" s="13" t="s">
        <v>1</v>
      </c>
      <c r="B511" s="13" t="s">
        <v>1</v>
      </c>
      <c r="C511" s="12">
        <v>1216111</v>
      </c>
      <c r="D511" s="11">
        <v>3</v>
      </c>
      <c r="E511" s="10" t="s">
        <v>15</v>
      </c>
      <c r="F511" s="9">
        <v>4963000.9859999996</v>
      </c>
      <c r="G511" s="9">
        <v>1161879.55</v>
      </c>
      <c r="H511" s="9">
        <v>1499999.5</v>
      </c>
      <c r="I511" s="9">
        <v>0</v>
      </c>
      <c r="J511" s="9">
        <f>H511-I511</f>
        <v>1499999.5</v>
      </c>
      <c r="K511" s="8">
        <f>IF(G511&lt;&gt;0,I511/H511,0)</f>
        <v>0</v>
      </c>
      <c r="L511" s="8">
        <f>I511/H511</f>
        <v>0</v>
      </c>
      <c r="AB511" s="7"/>
      <c r="AC511" s="7"/>
      <c r="AD511" s="7"/>
      <c r="AE511" s="7"/>
      <c r="AF511" s="6"/>
      <c r="AG511" s="5"/>
    </row>
    <row r="512" spans="1:33" s="4" customFormat="1" ht="27.75" customHeight="1" x14ac:dyDescent="0.25">
      <c r="A512" s="13" t="s">
        <v>1</v>
      </c>
      <c r="B512" s="13" t="s">
        <v>1</v>
      </c>
      <c r="C512" s="12">
        <v>1216111</v>
      </c>
      <c r="D512" s="11">
        <v>4</v>
      </c>
      <c r="E512" s="10" t="s">
        <v>14</v>
      </c>
      <c r="F512" s="9">
        <v>20844459.010000002</v>
      </c>
      <c r="G512" s="9">
        <v>20917700</v>
      </c>
      <c r="H512" s="9">
        <v>10000000</v>
      </c>
      <c r="I512" s="9">
        <v>4524400</v>
      </c>
      <c r="J512" s="9">
        <f>H512-I512</f>
        <v>5475600</v>
      </c>
      <c r="K512" s="8">
        <f>IF(G512&lt;&gt;0,I512/H512,0)</f>
        <v>0.45244000000000001</v>
      </c>
      <c r="L512" s="8">
        <f>I512/H512</f>
        <v>0.45244000000000001</v>
      </c>
      <c r="AB512" s="7"/>
      <c r="AC512" s="7"/>
      <c r="AD512" s="7"/>
      <c r="AE512" s="7"/>
      <c r="AF512" s="6"/>
      <c r="AG512" s="5"/>
    </row>
    <row r="513" spans="1:33" s="4" customFormat="1" ht="27.75" customHeight="1" x14ac:dyDescent="0.25">
      <c r="A513" s="13" t="s">
        <v>1</v>
      </c>
      <c r="B513" s="13" t="s">
        <v>1</v>
      </c>
      <c r="C513" s="12">
        <v>1216111</v>
      </c>
      <c r="D513" s="11">
        <v>5</v>
      </c>
      <c r="E513" s="10" t="s">
        <v>13</v>
      </c>
      <c r="F513" s="9">
        <v>0</v>
      </c>
      <c r="G513" s="9">
        <v>0</v>
      </c>
      <c r="H513" s="9">
        <v>0</v>
      </c>
      <c r="I513" s="9">
        <v>0</v>
      </c>
      <c r="J513" s="9">
        <f>H513-I513</f>
        <v>0</v>
      </c>
      <c r="K513" s="8">
        <f>IF(G513&lt;&gt;0,I513/H513,0)</f>
        <v>0</v>
      </c>
      <c r="L513" s="8" t="e">
        <f>I513/H513</f>
        <v>#DIV/0!</v>
      </c>
      <c r="AB513" s="7"/>
      <c r="AC513" s="7"/>
      <c r="AD513" s="7"/>
      <c r="AE513" s="7"/>
      <c r="AF513" s="6"/>
      <c r="AG513" s="5"/>
    </row>
    <row r="514" spans="1:33" s="4" customFormat="1" ht="27.75" customHeight="1" x14ac:dyDescent="0.25">
      <c r="A514" s="13" t="s">
        <v>1</v>
      </c>
      <c r="B514" s="13" t="s">
        <v>1</v>
      </c>
      <c r="C514" s="12">
        <v>1216111</v>
      </c>
      <c r="D514" s="11">
        <v>7</v>
      </c>
      <c r="E514" s="10" t="s">
        <v>0</v>
      </c>
      <c r="F514" s="9">
        <v>4999984</v>
      </c>
      <c r="G514" s="9">
        <v>16156509</v>
      </c>
      <c r="H514" s="9">
        <v>26899999.899999999</v>
      </c>
      <c r="I514" s="9">
        <v>29395000</v>
      </c>
      <c r="J514" s="9">
        <f>H514-I514</f>
        <v>-2495000.1000000015</v>
      </c>
      <c r="K514" s="8">
        <f>IF(G514&lt;&gt;0,I514/H514,0)</f>
        <v>1.0927509334303009</v>
      </c>
      <c r="L514" s="8">
        <f>I514/H514</f>
        <v>1.0927509334303009</v>
      </c>
      <c r="AB514" s="7"/>
      <c r="AC514" s="7"/>
      <c r="AD514" s="7"/>
      <c r="AE514" s="7"/>
      <c r="AF514" s="6"/>
      <c r="AG514" s="5"/>
    </row>
    <row r="515" spans="1:33" s="4" customFormat="1" ht="27.75" customHeight="1" x14ac:dyDescent="0.25">
      <c r="A515" s="13" t="s">
        <v>1</v>
      </c>
      <c r="B515" s="13" t="s">
        <v>1</v>
      </c>
      <c r="C515" s="12">
        <v>1216111</v>
      </c>
      <c r="D515" s="11">
        <v>9</v>
      </c>
      <c r="E515" s="10" t="s">
        <v>12</v>
      </c>
      <c r="F515" s="9">
        <v>84000000.680000007</v>
      </c>
      <c r="G515" s="9">
        <v>204533487.24999994</v>
      </c>
      <c r="H515" s="9">
        <v>188076356.97</v>
      </c>
      <c r="I515" s="9">
        <v>189677714.03</v>
      </c>
      <c r="J515" s="9">
        <f>H515-I515</f>
        <v>-1601357.0600000024</v>
      </c>
      <c r="K515" s="8">
        <f>IF(G515&lt;&gt;0,I515/H515,0)</f>
        <v>1.0085143985442862</v>
      </c>
      <c r="L515" s="8">
        <f>I515/H515</f>
        <v>1.0085143985442862</v>
      </c>
      <c r="AB515" s="7"/>
      <c r="AC515" s="7"/>
      <c r="AD515" s="7"/>
      <c r="AE515" s="7"/>
      <c r="AF515" s="6"/>
      <c r="AG515" s="5"/>
    </row>
    <row r="516" spans="1:33" s="2" customFormat="1" ht="27.75" customHeight="1" x14ac:dyDescent="0.25">
      <c r="A516" s="19" t="s">
        <v>5</v>
      </c>
      <c r="B516" s="19" t="s">
        <v>5</v>
      </c>
      <c r="C516" s="19" t="s">
        <v>5</v>
      </c>
      <c r="D516" s="18">
        <v>1216112</v>
      </c>
      <c r="E516" s="17" t="s">
        <v>55</v>
      </c>
      <c r="F516" s="16">
        <v>1194104533.733</v>
      </c>
      <c r="G516" s="16">
        <v>1467117997.1762502</v>
      </c>
      <c r="H516" s="16">
        <f>SUMIF($B$517:$B$523,"article",H517:H523)</f>
        <v>2640862244.1799998</v>
      </c>
      <c r="I516" s="16">
        <f>SUMIF($B$517:$B$523,"article",I517:I523)</f>
        <v>2679717243.7000003</v>
      </c>
      <c r="J516" s="16">
        <f>SUMIF($B$517:$B$523,"article",J517:J523)</f>
        <v>-38854999.52000013</v>
      </c>
      <c r="K516" s="15">
        <f>IF(G516&lt;&gt;0,I516/H516,0)</f>
        <v>1.0147129974710458</v>
      </c>
      <c r="L516" s="8">
        <f>I516/H516</f>
        <v>1.0147129974710458</v>
      </c>
      <c r="AB516" s="14"/>
      <c r="AC516" s="14"/>
      <c r="AD516" s="14"/>
      <c r="AE516" s="14"/>
      <c r="AF516" s="6"/>
    </row>
    <row r="517" spans="1:33" s="4" customFormat="1" ht="27.75" customHeight="1" x14ac:dyDescent="0.25">
      <c r="A517" s="13" t="s">
        <v>1</v>
      </c>
      <c r="B517" s="13" t="s">
        <v>1</v>
      </c>
      <c r="C517" s="12">
        <v>1216112</v>
      </c>
      <c r="D517" s="11">
        <v>1</v>
      </c>
      <c r="E517" s="10" t="s">
        <v>3</v>
      </c>
      <c r="F517" s="9">
        <v>493183797.44</v>
      </c>
      <c r="G517" s="9">
        <v>841315297.74000001</v>
      </c>
      <c r="H517" s="9">
        <v>1892249727.8299999</v>
      </c>
      <c r="I517" s="9">
        <v>1929329518.1700001</v>
      </c>
      <c r="J517" s="9">
        <f>H517-I517</f>
        <v>-37079790.340000153</v>
      </c>
      <c r="K517" s="8">
        <f>IF(G517&lt;&gt;0,I517/H517,0)</f>
        <v>1.0195956114008919</v>
      </c>
      <c r="L517" s="8">
        <f>I517/H517</f>
        <v>1.0195956114008919</v>
      </c>
      <c r="AB517" s="7"/>
      <c r="AC517" s="7"/>
      <c r="AD517" s="7"/>
      <c r="AE517" s="7"/>
      <c r="AF517" s="6"/>
      <c r="AG517" s="5"/>
    </row>
    <row r="518" spans="1:33" s="4" customFormat="1" ht="27.75" customHeight="1" x14ac:dyDescent="0.25">
      <c r="A518" s="13" t="s">
        <v>1</v>
      </c>
      <c r="B518" s="13" t="s">
        <v>1</v>
      </c>
      <c r="C518" s="12">
        <v>1216112</v>
      </c>
      <c r="D518" s="11">
        <v>2</v>
      </c>
      <c r="E518" s="10" t="s">
        <v>2</v>
      </c>
      <c r="F518" s="9">
        <v>159442414.64499998</v>
      </c>
      <c r="G518" s="9">
        <v>125153737.38625</v>
      </c>
      <c r="H518" s="9">
        <v>46674657.100000001</v>
      </c>
      <c r="I518" s="9">
        <v>45650380.530000001</v>
      </c>
      <c r="J518" s="9">
        <f>H518-I518</f>
        <v>1024276.5700000003</v>
      </c>
      <c r="K518" s="8">
        <f>IF(G518&lt;&gt;0,I518/H518,0)</f>
        <v>0.9780549738628932</v>
      </c>
      <c r="L518" s="8">
        <f>I518/H518</f>
        <v>0.9780549738628932</v>
      </c>
      <c r="AB518" s="7"/>
      <c r="AC518" s="7"/>
      <c r="AD518" s="7"/>
      <c r="AE518" s="7"/>
      <c r="AF518" s="6"/>
      <c r="AG518" s="5"/>
    </row>
    <row r="519" spans="1:33" s="4" customFormat="1" ht="27.75" customHeight="1" x14ac:dyDescent="0.25">
      <c r="A519" s="13" t="s">
        <v>1</v>
      </c>
      <c r="B519" s="13" t="s">
        <v>1</v>
      </c>
      <c r="C519" s="12">
        <v>1216112</v>
      </c>
      <c r="D519" s="11">
        <v>3</v>
      </c>
      <c r="E519" s="10" t="s">
        <v>15</v>
      </c>
      <c r="F519" s="9">
        <v>103894853.50999999</v>
      </c>
      <c r="G519" s="9">
        <v>136290757.55000001</v>
      </c>
      <c r="H519" s="9">
        <v>171415235.31</v>
      </c>
      <c r="I519" s="9">
        <v>172905808.84999999</v>
      </c>
      <c r="J519" s="9">
        <f>H519-I519</f>
        <v>-1490573.5399999917</v>
      </c>
      <c r="K519" s="8">
        <f>IF(G519&lt;&gt;0,I519/H519,0)</f>
        <v>1.0086956887892977</v>
      </c>
      <c r="L519" s="8">
        <f>I519/H519</f>
        <v>1.0086956887892977</v>
      </c>
      <c r="AB519" s="7"/>
      <c r="AC519" s="7"/>
      <c r="AD519" s="7"/>
      <c r="AE519" s="7"/>
      <c r="AF519" s="6"/>
      <c r="AG519" s="5"/>
    </row>
    <row r="520" spans="1:33" s="4" customFormat="1" ht="21.75" customHeight="1" x14ac:dyDescent="0.25">
      <c r="A520" s="13" t="s">
        <v>1</v>
      </c>
      <c r="B520" s="13" t="s">
        <v>1</v>
      </c>
      <c r="C520" s="12">
        <v>1216112</v>
      </c>
      <c r="D520" s="11">
        <v>4</v>
      </c>
      <c r="E520" s="10" t="s">
        <v>14</v>
      </c>
      <c r="F520" s="9">
        <v>30520420.789000001</v>
      </c>
      <c r="G520" s="9">
        <v>30531700</v>
      </c>
      <c r="H520" s="9">
        <v>29626521.989999998</v>
      </c>
      <c r="I520" s="9">
        <v>35050025.5</v>
      </c>
      <c r="J520" s="9">
        <f>H520-I520</f>
        <v>-5423503.5100000016</v>
      </c>
      <c r="K520" s="8">
        <f>IF(G520&lt;&gt;0,I520/H520,0)</f>
        <v>1.1830624435710215</v>
      </c>
      <c r="L520" s="8">
        <f>I520/H520</f>
        <v>1.1830624435710215</v>
      </c>
      <c r="AB520" s="7"/>
      <c r="AC520" s="7"/>
      <c r="AD520" s="7"/>
      <c r="AE520" s="7"/>
      <c r="AF520" s="6"/>
      <c r="AG520" s="5"/>
    </row>
    <row r="521" spans="1:33" s="4" customFormat="1" ht="27.75" customHeight="1" x14ac:dyDescent="0.25">
      <c r="A521" s="13" t="s">
        <v>1</v>
      </c>
      <c r="B521" s="13" t="s">
        <v>1</v>
      </c>
      <c r="C521" s="12">
        <v>1216112</v>
      </c>
      <c r="D521" s="11">
        <v>5</v>
      </c>
      <c r="E521" s="10" t="s">
        <v>13</v>
      </c>
      <c r="F521" s="9">
        <v>45</v>
      </c>
      <c r="G521" s="9">
        <v>0</v>
      </c>
      <c r="H521" s="9">
        <v>0</v>
      </c>
      <c r="I521" s="9">
        <v>0</v>
      </c>
      <c r="J521" s="9">
        <f>H521-I521</f>
        <v>0</v>
      </c>
      <c r="K521" s="8">
        <f>IF(G521&lt;&gt;0,I521/H521,0)</f>
        <v>0</v>
      </c>
      <c r="L521" s="8" t="e">
        <f>I521/H521</f>
        <v>#DIV/0!</v>
      </c>
      <c r="AB521" s="7"/>
      <c r="AC521" s="7"/>
      <c r="AD521" s="7"/>
      <c r="AE521" s="7"/>
      <c r="AF521" s="6"/>
      <c r="AG521" s="5"/>
    </row>
    <row r="522" spans="1:33" s="4" customFormat="1" ht="27.75" customHeight="1" x14ac:dyDescent="0.25">
      <c r="A522" s="13" t="s">
        <v>1</v>
      </c>
      <c r="B522" s="13" t="s">
        <v>1</v>
      </c>
      <c r="C522" s="12">
        <v>1216112</v>
      </c>
      <c r="D522" s="11">
        <v>7</v>
      </c>
      <c r="E522" s="10" t="s">
        <v>0</v>
      </c>
      <c r="F522" s="9">
        <v>3500000</v>
      </c>
      <c r="G522" s="9">
        <v>8598000</v>
      </c>
      <c r="H522" s="9">
        <v>2500000</v>
      </c>
      <c r="I522" s="9">
        <v>0</v>
      </c>
      <c r="J522" s="9">
        <f>H522-I522</f>
        <v>2500000</v>
      </c>
      <c r="K522" s="8">
        <f>IF(G522&lt;&gt;0,I522/H522,0)</f>
        <v>0</v>
      </c>
      <c r="L522" s="8">
        <f>I522/H522</f>
        <v>0</v>
      </c>
      <c r="AB522" s="7"/>
      <c r="AC522" s="7"/>
      <c r="AD522" s="7"/>
      <c r="AE522" s="7"/>
      <c r="AF522" s="6"/>
      <c r="AG522" s="5"/>
    </row>
    <row r="523" spans="1:33" s="4" customFormat="1" ht="27.75" customHeight="1" x14ac:dyDescent="0.25">
      <c r="A523" s="13" t="s">
        <v>1</v>
      </c>
      <c r="B523" s="13" t="s">
        <v>1</v>
      </c>
      <c r="C523" s="12">
        <v>1216112</v>
      </c>
      <c r="D523" s="11">
        <v>9</v>
      </c>
      <c r="E523" s="10" t="s">
        <v>12</v>
      </c>
      <c r="F523" s="9">
        <v>403563002.34899998</v>
      </c>
      <c r="G523" s="9">
        <v>325228504.5000003</v>
      </c>
      <c r="H523" s="9">
        <v>498396101.94999999</v>
      </c>
      <c r="I523" s="9">
        <v>496781510.64999998</v>
      </c>
      <c r="J523" s="9">
        <f>H523-I523</f>
        <v>1614591.3000000119</v>
      </c>
      <c r="K523" s="8">
        <f>IF(G523&lt;&gt;0,I523/H523,0)</f>
        <v>0.99676042550557109</v>
      </c>
      <c r="L523" s="8">
        <f>I523/H523</f>
        <v>0.99676042550557109</v>
      </c>
      <c r="AB523" s="7"/>
      <c r="AC523" s="7"/>
      <c r="AD523" s="7"/>
      <c r="AE523" s="7"/>
      <c r="AF523" s="6"/>
      <c r="AG523" s="5"/>
    </row>
    <row r="524" spans="1:33" s="2" customFormat="1" ht="27.75" customHeight="1" x14ac:dyDescent="0.25">
      <c r="A524" s="19" t="s">
        <v>5</v>
      </c>
      <c r="B524" s="19" t="s">
        <v>5</v>
      </c>
      <c r="C524" s="19" t="s">
        <v>5</v>
      </c>
      <c r="D524" s="18">
        <v>1216115</v>
      </c>
      <c r="E524" s="17" t="s">
        <v>90</v>
      </c>
      <c r="F524" s="16">
        <v>8093833.0199999996</v>
      </c>
      <c r="G524" s="16">
        <v>8587639.1999999993</v>
      </c>
      <c r="H524" s="16">
        <f>SUMIF($B$525:$B$527,"article",H525:H527)</f>
        <v>12870165.199999999</v>
      </c>
      <c r="I524" s="16">
        <f>SUMIF($B$525:$B$527,"article",I525:I527)</f>
        <v>11831814.98</v>
      </c>
      <c r="J524" s="16">
        <f>SUMIF($B$525:$B$527,"article",J525:J527)</f>
        <v>1038350.2199999988</v>
      </c>
      <c r="K524" s="15">
        <f>IF(G524&lt;&gt;0,I524/H524,0)</f>
        <v>0.91932114282418076</v>
      </c>
      <c r="L524" s="8">
        <f>I524/H524</f>
        <v>0.91932114282418076</v>
      </c>
      <c r="AB524" s="14"/>
      <c r="AC524" s="14"/>
      <c r="AD524" s="14"/>
      <c r="AE524" s="14"/>
      <c r="AF524" s="6"/>
    </row>
    <row r="525" spans="1:33" s="4" customFormat="1" ht="27.75" customHeight="1" x14ac:dyDescent="0.25">
      <c r="A525" s="13" t="s">
        <v>1</v>
      </c>
      <c r="B525" s="13" t="s">
        <v>1</v>
      </c>
      <c r="C525" s="12">
        <v>1216115</v>
      </c>
      <c r="D525" s="11">
        <v>1</v>
      </c>
      <c r="E525" s="10" t="s">
        <v>3</v>
      </c>
      <c r="F525" s="9">
        <v>6907809.959999999</v>
      </c>
      <c r="G525" s="9">
        <v>7469806.2000000002</v>
      </c>
      <c r="H525" s="9">
        <v>12370165.199999999</v>
      </c>
      <c r="I525" s="9">
        <v>11537844.98</v>
      </c>
      <c r="J525" s="9">
        <f>H525-I525</f>
        <v>832320.21999999881</v>
      </c>
      <c r="K525" s="8">
        <f>IF(G525&lt;&gt;0,I525/H525,0)</f>
        <v>0.93271551296663369</v>
      </c>
      <c r="L525" s="8">
        <f>I525/H525</f>
        <v>0.93271551296663369</v>
      </c>
      <c r="AB525" s="7"/>
      <c r="AC525" s="7"/>
      <c r="AD525" s="7"/>
      <c r="AE525" s="7"/>
      <c r="AF525" s="6"/>
      <c r="AG525" s="5"/>
    </row>
    <row r="526" spans="1:33" s="4" customFormat="1" ht="27.75" customHeight="1" x14ac:dyDescent="0.25">
      <c r="A526" s="13" t="s">
        <v>1</v>
      </c>
      <c r="B526" s="13" t="s">
        <v>1</v>
      </c>
      <c r="C526" s="12">
        <v>1216115</v>
      </c>
      <c r="D526" s="11">
        <v>2</v>
      </c>
      <c r="E526" s="10" t="s">
        <v>2</v>
      </c>
      <c r="F526" s="9">
        <v>1186023.06</v>
      </c>
      <c r="G526" s="9">
        <v>1117833</v>
      </c>
      <c r="H526" s="9">
        <v>500000</v>
      </c>
      <c r="I526" s="9">
        <v>293970</v>
      </c>
      <c r="J526" s="9">
        <f>H526-I526</f>
        <v>206030</v>
      </c>
      <c r="K526" s="8">
        <f>IF(G526&lt;&gt;0,I526/H526,0)</f>
        <v>0.58794000000000002</v>
      </c>
      <c r="L526" s="8">
        <f>I526/H526</f>
        <v>0.58794000000000002</v>
      </c>
      <c r="AB526" s="7"/>
      <c r="AC526" s="7"/>
      <c r="AD526" s="7"/>
      <c r="AE526" s="7"/>
      <c r="AF526" s="6"/>
      <c r="AG526" s="5"/>
    </row>
    <row r="527" spans="1:33" s="4" customFormat="1" ht="27.75" customHeight="1" x14ac:dyDescent="0.25">
      <c r="A527" s="13" t="s">
        <v>1</v>
      </c>
      <c r="B527" s="13" t="s">
        <v>1</v>
      </c>
      <c r="C527" s="12">
        <v>1216115</v>
      </c>
      <c r="D527" s="11">
        <v>7</v>
      </c>
      <c r="E527" s="10" t="s">
        <v>0</v>
      </c>
      <c r="F527" s="9">
        <v>0</v>
      </c>
      <c r="G527" s="9">
        <v>0</v>
      </c>
      <c r="H527" s="9">
        <v>0</v>
      </c>
      <c r="I527" s="9">
        <v>0</v>
      </c>
      <c r="J527" s="9">
        <f>H527-I527</f>
        <v>0</v>
      </c>
      <c r="K527" s="8">
        <f>IF(G527&lt;&gt;0,I527/H527,0)</f>
        <v>0</v>
      </c>
      <c r="L527" s="8" t="e">
        <f>I527/H527</f>
        <v>#DIV/0!</v>
      </c>
      <c r="AB527" s="7"/>
      <c r="AC527" s="7"/>
      <c r="AD527" s="7"/>
      <c r="AE527" s="7"/>
      <c r="AF527" s="6"/>
      <c r="AG527" s="5"/>
    </row>
    <row r="528" spans="1:33" s="2" customFormat="1" ht="27.75" customHeight="1" x14ac:dyDescent="0.25">
      <c r="A528" s="19" t="s">
        <v>5</v>
      </c>
      <c r="B528" s="19" t="s">
        <v>5</v>
      </c>
      <c r="C528" s="19" t="s">
        <v>5</v>
      </c>
      <c r="D528" s="18">
        <v>1216117</v>
      </c>
      <c r="E528" s="17" t="s">
        <v>89</v>
      </c>
      <c r="F528" s="16">
        <v>474999990.25999999</v>
      </c>
      <c r="G528" s="16">
        <v>0</v>
      </c>
      <c r="H528" s="16">
        <f>SUMIF($B$533:$B$535,"article",H529:H531)</f>
        <v>0</v>
      </c>
      <c r="I528" s="16">
        <f>SUMIF($B$533:$B$535,"article",I529:I531)</f>
        <v>0</v>
      </c>
      <c r="J528" s="16">
        <f>SUMIF($B$533:$B$535,"article",J529:J531)</f>
        <v>0</v>
      </c>
      <c r="K528" s="15">
        <f>IF(G528&lt;&gt;0,I528/H528,0)</f>
        <v>0</v>
      </c>
      <c r="L528" s="8" t="e">
        <f>I528/H528</f>
        <v>#DIV/0!</v>
      </c>
      <c r="AB528" s="14"/>
      <c r="AC528" s="14"/>
      <c r="AD528" s="14"/>
      <c r="AE528" s="14"/>
      <c r="AF528" s="6"/>
    </row>
    <row r="529" spans="1:33" s="4" customFormat="1" ht="27.75" customHeight="1" x14ac:dyDescent="0.25">
      <c r="A529" s="13" t="s">
        <v>1</v>
      </c>
      <c r="B529" s="13" t="s">
        <v>1</v>
      </c>
      <c r="C529" s="12">
        <v>1216117</v>
      </c>
      <c r="D529" s="11">
        <v>1</v>
      </c>
      <c r="E529" s="10" t="s">
        <v>3</v>
      </c>
      <c r="F529" s="9">
        <v>261932507.39999998</v>
      </c>
      <c r="G529" s="9">
        <v>0</v>
      </c>
      <c r="H529" s="9">
        <v>0</v>
      </c>
      <c r="I529" s="9">
        <v>0</v>
      </c>
      <c r="J529" s="9">
        <f>H529-I529</f>
        <v>0</v>
      </c>
      <c r="K529" s="8">
        <f>IF(G529&lt;&gt;0,I529/H529,0)</f>
        <v>0</v>
      </c>
      <c r="L529" s="8" t="e">
        <f>I529/H529</f>
        <v>#DIV/0!</v>
      </c>
      <c r="AB529" s="7"/>
      <c r="AC529" s="7"/>
      <c r="AD529" s="7"/>
      <c r="AE529" s="7"/>
      <c r="AF529" s="6"/>
      <c r="AG529" s="5"/>
    </row>
    <row r="530" spans="1:33" s="4" customFormat="1" ht="27.75" customHeight="1" x14ac:dyDescent="0.25">
      <c r="A530" s="13" t="s">
        <v>1</v>
      </c>
      <c r="B530" s="13" t="s">
        <v>1</v>
      </c>
      <c r="C530" s="12">
        <v>1216117</v>
      </c>
      <c r="D530" s="11">
        <v>2</v>
      </c>
      <c r="E530" s="10" t="s">
        <v>2</v>
      </c>
      <c r="F530" s="9">
        <v>213067482.86000001</v>
      </c>
      <c r="G530" s="9">
        <v>0</v>
      </c>
      <c r="H530" s="9">
        <v>0</v>
      </c>
      <c r="I530" s="9">
        <v>0</v>
      </c>
      <c r="J530" s="9">
        <f>H530-I530</f>
        <v>0</v>
      </c>
      <c r="K530" s="8">
        <f>IF(G530&lt;&gt;0,I530/H530,0)</f>
        <v>0</v>
      </c>
      <c r="L530" s="8" t="e">
        <f>I530/H530</f>
        <v>#DIV/0!</v>
      </c>
      <c r="AB530" s="7"/>
      <c r="AC530" s="7"/>
      <c r="AD530" s="7"/>
      <c r="AE530" s="7"/>
      <c r="AF530" s="6"/>
      <c r="AG530" s="5"/>
    </row>
    <row r="531" spans="1:33" s="4" customFormat="1" ht="27.75" customHeight="1" x14ac:dyDescent="0.25">
      <c r="A531" s="13" t="s">
        <v>1</v>
      </c>
      <c r="B531" s="13" t="s">
        <v>1</v>
      </c>
      <c r="C531" s="12">
        <v>1216117</v>
      </c>
      <c r="D531" s="11">
        <v>7</v>
      </c>
      <c r="E531" s="10" t="s">
        <v>0</v>
      </c>
      <c r="F531" s="9">
        <v>0</v>
      </c>
      <c r="G531" s="9">
        <v>0</v>
      </c>
      <c r="H531" s="9">
        <v>0</v>
      </c>
      <c r="I531" s="9">
        <v>0</v>
      </c>
      <c r="J531" s="9">
        <f>H531-I531</f>
        <v>0</v>
      </c>
      <c r="K531" s="8">
        <f>IF(G531&lt;&gt;0,I531/H531,0)</f>
        <v>0</v>
      </c>
      <c r="L531" s="8" t="e">
        <f>I531/H531</f>
        <v>#DIV/0!</v>
      </c>
      <c r="AB531" s="7"/>
      <c r="AC531" s="7"/>
      <c r="AD531" s="7"/>
      <c r="AE531" s="7"/>
      <c r="AF531" s="6"/>
      <c r="AG531" s="5"/>
    </row>
    <row r="532" spans="1:33" s="2" customFormat="1" ht="27.75" customHeight="1" x14ac:dyDescent="0.25">
      <c r="A532" s="19" t="s">
        <v>5</v>
      </c>
      <c r="B532" s="19" t="s">
        <v>5</v>
      </c>
      <c r="C532" s="19" t="s">
        <v>5</v>
      </c>
      <c r="D532" s="18">
        <v>1216118</v>
      </c>
      <c r="E532" s="17" t="s">
        <v>88</v>
      </c>
      <c r="F532" s="16">
        <v>474999990.25999999</v>
      </c>
      <c r="G532" s="16">
        <v>0</v>
      </c>
      <c r="H532" s="16">
        <f>SUMIF($B$533:$B$535,"article",H533:H535)</f>
        <v>56466465</v>
      </c>
      <c r="I532" s="16">
        <f>SUMIF($B$533:$B$535,"article",I533:I535)</f>
        <v>19136628.329999998</v>
      </c>
      <c r="J532" s="16">
        <f>SUMIF($B$533:$B$535,"article",J533:J535)</f>
        <v>37329836.670000002</v>
      </c>
      <c r="K532" s="15">
        <f>IF(G532&lt;&gt;0,I532/H532,0)</f>
        <v>0</v>
      </c>
      <c r="L532" s="8">
        <f>I532/H532</f>
        <v>0.33890253852441443</v>
      </c>
      <c r="AB532" s="14"/>
      <c r="AC532" s="14"/>
      <c r="AD532" s="14"/>
      <c r="AE532" s="14"/>
      <c r="AF532" s="6"/>
    </row>
    <row r="533" spans="1:33" s="4" customFormat="1" ht="27.75" customHeight="1" x14ac:dyDescent="0.25">
      <c r="A533" s="13" t="s">
        <v>1</v>
      </c>
      <c r="B533" s="13" t="s">
        <v>1</v>
      </c>
      <c r="C533" s="12">
        <v>1216118</v>
      </c>
      <c r="D533" s="11">
        <v>1</v>
      </c>
      <c r="E533" s="10" t="s">
        <v>3</v>
      </c>
      <c r="F533" s="9">
        <v>261932507.39999998</v>
      </c>
      <c r="G533" s="9">
        <v>0</v>
      </c>
      <c r="H533" s="9">
        <v>30066465</v>
      </c>
      <c r="I533" s="9">
        <v>1595073.33</v>
      </c>
      <c r="J533" s="9">
        <f>H533-I533</f>
        <v>28471391.670000002</v>
      </c>
      <c r="K533" s="8">
        <f>IF(G533&lt;&gt;0,I533/H533,0)</f>
        <v>0</v>
      </c>
      <c r="L533" s="8">
        <f>I533/H533</f>
        <v>5.3051575235066713E-2</v>
      </c>
      <c r="AB533" s="7"/>
      <c r="AC533" s="7"/>
      <c r="AD533" s="7"/>
      <c r="AE533" s="7"/>
      <c r="AF533" s="6"/>
      <c r="AG533" s="5"/>
    </row>
    <row r="534" spans="1:33" s="4" customFormat="1" ht="27.75" customHeight="1" x14ac:dyDescent="0.25">
      <c r="A534" s="13" t="s">
        <v>1</v>
      </c>
      <c r="B534" s="13" t="s">
        <v>1</v>
      </c>
      <c r="C534" s="12">
        <v>1216118</v>
      </c>
      <c r="D534" s="11">
        <v>2</v>
      </c>
      <c r="E534" s="10" t="s">
        <v>2</v>
      </c>
      <c r="F534" s="9">
        <v>213067482.86000001</v>
      </c>
      <c r="G534" s="9">
        <v>0</v>
      </c>
      <c r="H534" s="9">
        <v>26400000</v>
      </c>
      <c r="I534" s="9">
        <v>17541555</v>
      </c>
      <c r="J534" s="9">
        <f>H534-I534</f>
        <v>8858445</v>
      </c>
      <c r="K534" s="8">
        <f>IF(G534&lt;&gt;0,I534/H534,0)</f>
        <v>0</v>
      </c>
      <c r="L534" s="8">
        <f>I534/H534</f>
        <v>0.66445284090909096</v>
      </c>
      <c r="AB534" s="7"/>
      <c r="AC534" s="7"/>
      <c r="AD534" s="7"/>
      <c r="AE534" s="7"/>
      <c r="AF534" s="6"/>
      <c r="AG534" s="5"/>
    </row>
    <row r="535" spans="1:33" s="4" customFormat="1" ht="27.75" customHeight="1" x14ac:dyDescent="0.25">
      <c r="A535" s="13" t="s">
        <v>1</v>
      </c>
      <c r="B535" s="13" t="s">
        <v>1</v>
      </c>
      <c r="C535" s="12">
        <v>1216118</v>
      </c>
      <c r="D535" s="11">
        <v>7</v>
      </c>
      <c r="E535" s="10" t="s">
        <v>0</v>
      </c>
      <c r="F535" s="9">
        <v>0</v>
      </c>
      <c r="G535" s="9">
        <v>0</v>
      </c>
      <c r="H535" s="9">
        <v>0</v>
      </c>
      <c r="I535" s="9">
        <v>0</v>
      </c>
      <c r="J535" s="9">
        <f>H535-I535</f>
        <v>0</v>
      </c>
      <c r="K535" s="8">
        <f>IF(G535&lt;&gt;0,I535/H535,0)</f>
        <v>0</v>
      </c>
      <c r="L535" s="8" t="e">
        <f>I535/H535</f>
        <v>#DIV/0!</v>
      </c>
      <c r="AB535" s="7"/>
      <c r="AC535" s="7"/>
      <c r="AD535" s="7"/>
      <c r="AE535" s="7"/>
      <c r="AF535" s="6"/>
      <c r="AG535" s="5"/>
    </row>
    <row r="536" spans="1:33" s="2" customFormat="1" ht="27.75" customHeight="1" x14ac:dyDescent="0.25">
      <c r="A536" s="31" t="s">
        <v>9</v>
      </c>
      <c r="B536" s="31" t="s">
        <v>9</v>
      </c>
      <c r="C536" s="31" t="s">
        <v>9</v>
      </c>
      <c r="D536" s="30">
        <v>1217</v>
      </c>
      <c r="E536" s="29" t="s">
        <v>87</v>
      </c>
      <c r="F536" s="28">
        <v>479464985.04999995</v>
      </c>
      <c r="G536" s="28">
        <v>926302115.28550005</v>
      </c>
      <c r="H536" s="28">
        <f>SUMIF($B$537:$B$561,"chap",H537:H561)</f>
        <v>1314218530.0999999</v>
      </c>
      <c r="I536" s="28">
        <f>SUMIF($B$537:$B$561,"chap",I537:I561)</f>
        <v>1309347095.4200001</v>
      </c>
      <c r="J536" s="28">
        <f>SUMIF($B$537:$B$561,"chap",J537:J561)</f>
        <v>4871434.6800000072</v>
      </c>
      <c r="K536" s="27">
        <f>IF(G536&lt;&gt;0,I536/H536,0)</f>
        <v>0.99629328413165108</v>
      </c>
      <c r="L536" s="8">
        <f>I536/H536</f>
        <v>0.99629328413165108</v>
      </c>
      <c r="AB536" s="26"/>
      <c r="AC536" s="26"/>
      <c r="AD536" s="26"/>
      <c r="AE536" s="26"/>
      <c r="AF536" s="6"/>
    </row>
    <row r="537" spans="1:33" s="20" customFormat="1" ht="27.75" customHeight="1" x14ac:dyDescent="0.25">
      <c r="A537" s="25" t="s">
        <v>7</v>
      </c>
      <c r="B537" s="25" t="s">
        <v>7</v>
      </c>
      <c r="C537" s="25" t="s">
        <v>7</v>
      </c>
      <c r="D537" s="24">
        <v>12171</v>
      </c>
      <c r="E537" s="23" t="s">
        <v>6</v>
      </c>
      <c r="F537" s="22">
        <v>479464985.04999995</v>
      </c>
      <c r="G537" s="22">
        <v>926302115.28550005</v>
      </c>
      <c r="H537" s="22">
        <f>SUMIF($B$537:$B$561,"section",H537:H561)</f>
        <v>1314218530.0999999</v>
      </c>
      <c r="I537" s="22">
        <f>SUMIF($B$537:$B$561,"section",I537:I561)</f>
        <v>1309347095.4200001</v>
      </c>
      <c r="J537" s="22">
        <f>SUMIF($B$537:$B$561,"section",J537:J561)</f>
        <v>4871434.6800000072</v>
      </c>
      <c r="K537" s="21">
        <f>IF(G537&lt;&gt;0,I537/H537,0)</f>
        <v>0.99629328413165108</v>
      </c>
      <c r="L537" s="8">
        <f>I537/H537</f>
        <v>0.99629328413165108</v>
      </c>
      <c r="AF537" s="6"/>
    </row>
    <row r="538" spans="1:33" s="2" customFormat="1" ht="27.75" customHeight="1" x14ac:dyDescent="0.25">
      <c r="A538" s="19" t="s">
        <v>5</v>
      </c>
      <c r="B538" s="19" t="s">
        <v>5</v>
      </c>
      <c r="C538" s="19" t="s">
        <v>5</v>
      </c>
      <c r="D538" s="18">
        <v>1217111</v>
      </c>
      <c r="E538" s="17" t="s">
        <v>56</v>
      </c>
      <c r="F538" s="16">
        <v>142351211.01000002</v>
      </c>
      <c r="G538" s="16">
        <v>95610774.540000021</v>
      </c>
      <c r="H538" s="16">
        <f>SUMIF($B$539:$B$545,"article",H539:H545)</f>
        <v>121112972.17999999</v>
      </c>
      <c r="I538" s="16">
        <f>SUMIF($B$539:$B$545,"article",I539:I545)</f>
        <v>120855141.47</v>
      </c>
      <c r="J538" s="16">
        <f>SUMIF($B$539:$B$545,"article",J539:J545)</f>
        <v>257830.7099999981</v>
      </c>
      <c r="K538" s="15">
        <f>IF(G538&lt;&gt;0,I538/H538,0)</f>
        <v>0.99787115529113757</v>
      </c>
      <c r="L538" s="8">
        <f>I538/H538</f>
        <v>0.99787115529113757</v>
      </c>
      <c r="AB538" s="14"/>
      <c r="AC538" s="14"/>
      <c r="AD538" s="14"/>
      <c r="AE538" s="14"/>
      <c r="AF538" s="6"/>
    </row>
    <row r="539" spans="1:33" s="4" customFormat="1" ht="27.75" customHeight="1" x14ac:dyDescent="0.25">
      <c r="A539" s="13" t="s">
        <v>1</v>
      </c>
      <c r="B539" s="13" t="s">
        <v>1</v>
      </c>
      <c r="C539" s="12">
        <v>1217111</v>
      </c>
      <c r="D539" s="11">
        <v>1</v>
      </c>
      <c r="E539" s="10" t="s">
        <v>3</v>
      </c>
      <c r="F539" s="9">
        <v>77826100</v>
      </c>
      <c r="G539" s="9">
        <v>48325438.785000026</v>
      </c>
      <c r="H539" s="9">
        <v>109637063.47</v>
      </c>
      <c r="I539" s="9">
        <v>111642795.14</v>
      </c>
      <c r="J539" s="9">
        <f>H539-I539</f>
        <v>-2005731.6700000018</v>
      </c>
      <c r="K539" s="8">
        <f>IF(G539&lt;&gt;0,I539/H539,0)</f>
        <v>1.0182942848569529</v>
      </c>
      <c r="L539" s="8">
        <f>I539/H539</f>
        <v>1.0182942848569529</v>
      </c>
      <c r="AB539" s="7"/>
      <c r="AC539" s="7"/>
      <c r="AD539" s="7"/>
      <c r="AE539" s="7"/>
      <c r="AF539" s="6"/>
      <c r="AG539" s="5"/>
    </row>
    <row r="540" spans="1:33" s="4" customFormat="1" ht="27.75" customHeight="1" x14ac:dyDescent="0.25">
      <c r="A540" s="13" t="s">
        <v>1</v>
      </c>
      <c r="B540" s="13" t="s">
        <v>1</v>
      </c>
      <c r="C540" s="12">
        <v>1217111</v>
      </c>
      <c r="D540" s="11">
        <v>2</v>
      </c>
      <c r="E540" s="10" t="s">
        <v>2</v>
      </c>
      <c r="F540" s="9">
        <v>14999007</v>
      </c>
      <c r="G540" s="9">
        <v>11802258.505000001</v>
      </c>
      <c r="H540" s="9">
        <v>1657209.69</v>
      </c>
      <c r="I540" s="9">
        <v>1688697.4</v>
      </c>
      <c r="J540" s="9">
        <f>H540-I540</f>
        <v>-31487.709999999963</v>
      </c>
      <c r="K540" s="8">
        <f>IF(G540&lt;&gt;0,I540/H540,0)</f>
        <v>1.0190004380194035</v>
      </c>
      <c r="L540" s="8">
        <f>I540/H540</f>
        <v>1.0190004380194035</v>
      </c>
      <c r="AB540" s="7"/>
      <c r="AC540" s="7"/>
      <c r="AD540" s="7"/>
      <c r="AE540" s="7"/>
      <c r="AF540" s="6"/>
      <c r="AG540" s="5"/>
    </row>
    <row r="541" spans="1:33" s="4" customFormat="1" ht="27.75" customHeight="1" x14ac:dyDescent="0.25">
      <c r="A541" s="13" t="s">
        <v>1</v>
      </c>
      <c r="B541" s="13" t="s">
        <v>1</v>
      </c>
      <c r="C541" s="12">
        <v>1217111</v>
      </c>
      <c r="D541" s="11">
        <v>3</v>
      </c>
      <c r="E541" s="10" t="s">
        <v>15</v>
      </c>
      <c r="F541" s="9">
        <v>4993572</v>
      </c>
      <c r="G541" s="9">
        <v>15598589.25</v>
      </c>
      <c r="H541" s="9">
        <v>5269488.0199999996</v>
      </c>
      <c r="I541" s="9">
        <v>4669443</v>
      </c>
      <c r="J541" s="9">
        <f>H541-I541</f>
        <v>600045.01999999955</v>
      </c>
      <c r="K541" s="8">
        <f>IF(G541&lt;&gt;0,I541/H541,0)</f>
        <v>0.88612840228072109</v>
      </c>
      <c r="L541" s="8">
        <f>I541/H541</f>
        <v>0.88612840228072109</v>
      </c>
      <c r="AB541" s="7"/>
      <c r="AC541" s="7"/>
      <c r="AD541" s="7"/>
      <c r="AE541" s="7"/>
      <c r="AF541" s="6"/>
      <c r="AG541" s="5"/>
    </row>
    <row r="542" spans="1:33" s="4" customFormat="1" ht="27.75" customHeight="1" x14ac:dyDescent="0.25">
      <c r="A542" s="13" t="s">
        <v>1</v>
      </c>
      <c r="B542" s="13" t="s">
        <v>1</v>
      </c>
      <c r="C542" s="12">
        <v>1217111</v>
      </c>
      <c r="D542" s="11">
        <v>4</v>
      </c>
      <c r="E542" s="10" t="s">
        <v>14</v>
      </c>
      <c r="F542" s="9">
        <v>0</v>
      </c>
      <c r="G542" s="9">
        <v>0</v>
      </c>
      <c r="H542" s="9">
        <v>0</v>
      </c>
      <c r="I542" s="9">
        <v>0</v>
      </c>
      <c r="J542" s="9">
        <f>H542-I542</f>
        <v>0</v>
      </c>
      <c r="K542" s="8">
        <f>IF(G542&lt;&gt;0,I542/H542,0)</f>
        <v>0</v>
      </c>
      <c r="L542" s="8" t="e">
        <f>I542/H542</f>
        <v>#DIV/0!</v>
      </c>
      <c r="AB542" s="7"/>
      <c r="AC542" s="7"/>
      <c r="AD542" s="7"/>
      <c r="AE542" s="7"/>
      <c r="AF542" s="6"/>
      <c r="AG542" s="5"/>
    </row>
    <row r="543" spans="1:33" s="4" customFormat="1" ht="27.75" customHeight="1" x14ac:dyDescent="0.25">
      <c r="A543" s="13" t="s">
        <v>1</v>
      </c>
      <c r="B543" s="13" t="s">
        <v>1</v>
      </c>
      <c r="C543" s="12">
        <v>1217111</v>
      </c>
      <c r="D543" s="11">
        <v>5</v>
      </c>
      <c r="E543" s="10" t="s">
        <v>13</v>
      </c>
      <c r="F543" s="9">
        <v>0</v>
      </c>
      <c r="G543" s="9">
        <v>0</v>
      </c>
      <c r="H543" s="9">
        <v>0</v>
      </c>
      <c r="I543" s="9">
        <v>0</v>
      </c>
      <c r="J543" s="9">
        <f>H543-I543</f>
        <v>0</v>
      </c>
      <c r="K543" s="8">
        <f>IF(G543&lt;&gt;0,I543/H543,0)</f>
        <v>0</v>
      </c>
      <c r="L543" s="8" t="e">
        <f>I543/H543</f>
        <v>#DIV/0!</v>
      </c>
      <c r="AB543" s="7"/>
      <c r="AC543" s="7"/>
      <c r="AD543" s="7"/>
      <c r="AE543" s="7"/>
      <c r="AF543" s="6"/>
      <c r="AG543" s="5"/>
    </row>
    <row r="544" spans="1:33" s="4" customFormat="1" ht="27.75" customHeight="1" x14ac:dyDescent="0.25">
      <c r="A544" s="13" t="s">
        <v>1</v>
      </c>
      <c r="B544" s="13" t="s">
        <v>1</v>
      </c>
      <c r="C544" s="12">
        <v>1217111</v>
      </c>
      <c r="D544" s="11">
        <v>7</v>
      </c>
      <c r="E544" s="10" t="s">
        <v>0</v>
      </c>
      <c r="F544" s="9">
        <v>35032531.960000001</v>
      </c>
      <c r="G544" s="9">
        <v>13473500</v>
      </c>
      <c r="H544" s="9">
        <v>4549205</v>
      </c>
      <c r="I544" s="9">
        <v>2854205.9299999997</v>
      </c>
      <c r="J544" s="9">
        <f>H544-I544</f>
        <v>1694999.0700000003</v>
      </c>
      <c r="K544" s="8">
        <f>IF(G544&lt;&gt;0,I544/H544,0)</f>
        <v>0.6274076305640216</v>
      </c>
      <c r="L544" s="8">
        <f>I544/H544</f>
        <v>0.6274076305640216</v>
      </c>
      <c r="AB544" s="7"/>
      <c r="AC544" s="7"/>
      <c r="AD544" s="7"/>
      <c r="AE544" s="7"/>
      <c r="AF544" s="6"/>
      <c r="AG544" s="5"/>
    </row>
    <row r="545" spans="1:33" s="4" customFormat="1" ht="27.75" customHeight="1" x14ac:dyDescent="0.25">
      <c r="A545" s="13" t="s">
        <v>1</v>
      </c>
      <c r="B545" s="13" t="s">
        <v>1</v>
      </c>
      <c r="C545" s="12">
        <v>1217111</v>
      </c>
      <c r="D545" s="11">
        <v>9</v>
      </c>
      <c r="E545" s="10" t="s">
        <v>12</v>
      </c>
      <c r="F545" s="9">
        <v>9500000.0500000007</v>
      </c>
      <c r="G545" s="9">
        <v>6410988</v>
      </c>
      <c r="H545" s="9">
        <v>6</v>
      </c>
      <c r="I545" s="9">
        <v>0</v>
      </c>
      <c r="J545" s="9">
        <f>H545-I545</f>
        <v>6</v>
      </c>
      <c r="K545" s="8">
        <f>IF(G545&lt;&gt;0,I545/H545,0)</f>
        <v>0</v>
      </c>
      <c r="L545" s="8">
        <f>I545/H545</f>
        <v>0</v>
      </c>
      <c r="AB545" s="7"/>
      <c r="AC545" s="7"/>
      <c r="AD545" s="7"/>
      <c r="AE545" s="7"/>
      <c r="AF545" s="6"/>
      <c r="AG545" s="5"/>
    </row>
    <row r="546" spans="1:33" s="2" customFormat="1" ht="27.75" customHeight="1" x14ac:dyDescent="0.25">
      <c r="A546" s="19" t="s">
        <v>5</v>
      </c>
      <c r="B546" s="19" t="s">
        <v>5</v>
      </c>
      <c r="C546" s="19" t="s">
        <v>5</v>
      </c>
      <c r="D546" s="18">
        <v>1217112</v>
      </c>
      <c r="E546" s="17" t="s">
        <v>55</v>
      </c>
      <c r="F546" s="16">
        <v>337113774.03999996</v>
      </c>
      <c r="G546" s="16">
        <v>430691340.74550003</v>
      </c>
      <c r="H546" s="16">
        <f>SUMIF($B$547:$B$553,"article",H547:H553)</f>
        <v>406825895.27999997</v>
      </c>
      <c r="I546" s="16">
        <f>SUMIF($B$547:$B$553,"article",I547:I553)</f>
        <v>402621701.05000001</v>
      </c>
      <c r="J546" s="16">
        <f>SUMIF($B$547:$B$553,"article",J547:J553)</f>
        <v>4204194.2300000247</v>
      </c>
      <c r="K546" s="15">
        <f>IF(G546&lt;&gt;0,I546/H546,0)</f>
        <v>0.98966586375455179</v>
      </c>
      <c r="L546" s="8">
        <f>I546/H546</f>
        <v>0.98966586375455179</v>
      </c>
      <c r="AB546" s="14"/>
      <c r="AC546" s="14"/>
      <c r="AD546" s="14"/>
      <c r="AE546" s="14"/>
      <c r="AF546" s="6"/>
    </row>
    <row r="547" spans="1:33" s="4" customFormat="1" ht="27.75" customHeight="1" x14ac:dyDescent="0.25">
      <c r="A547" s="13" t="s">
        <v>1</v>
      </c>
      <c r="B547" s="13" t="s">
        <v>1</v>
      </c>
      <c r="C547" s="12">
        <v>1217112</v>
      </c>
      <c r="D547" s="11">
        <v>1</v>
      </c>
      <c r="E547" s="10" t="s">
        <v>3</v>
      </c>
      <c r="F547" s="9">
        <v>112606155.95999998</v>
      </c>
      <c r="G547" s="9">
        <v>155568233.37550002</v>
      </c>
      <c r="H547" s="9">
        <v>198088373.68000001</v>
      </c>
      <c r="I547" s="9">
        <v>196011053.31999999</v>
      </c>
      <c r="J547" s="9">
        <f>H547-I547</f>
        <v>2077320.3600000143</v>
      </c>
      <c r="K547" s="8">
        <f>IF(G547&lt;&gt;0,I547/H547,0)</f>
        <v>0.98951316363798414</v>
      </c>
      <c r="L547" s="8">
        <f>I547/H547</f>
        <v>0.98951316363798414</v>
      </c>
      <c r="AB547" s="7"/>
      <c r="AC547" s="7"/>
      <c r="AD547" s="7"/>
      <c r="AE547" s="7"/>
      <c r="AF547" s="6"/>
      <c r="AG547" s="5"/>
    </row>
    <row r="548" spans="1:33" s="4" customFormat="1" ht="27.75" customHeight="1" x14ac:dyDescent="0.25">
      <c r="A548" s="13" t="s">
        <v>1</v>
      </c>
      <c r="B548" s="13" t="s">
        <v>1</v>
      </c>
      <c r="C548" s="12">
        <v>1217112</v>
      </c>
      <c r="D548" s="11">
        <v>2</v>
      </c>
      <c r="E548" s="10" t="s">
        <v>2</v>
      </c>
      <c r="F548" s="9">
        <v>10332772</v>
      </c>
      <c r="G548" s="9">
        <v>14410359.789999999</v>
      </c>
      <c r="H548" s="9">
        <v>13942274.310000001</v>
      </c>
      <c r="I548" s="9">
        <v>13482534.239999998</v>
      </c>
      <c r="J548" s="9">
        <f>H548-I548</f>
        <v>459740.07000000216</v>
      </c>
      <c r="K548" s="8">
        <f>IF(G548&lt;&gt;0,I548/H548,0)</f>
        <v>0.96702546085538876</v>
      </c>
      <c r="L548" s="8">
        <f>I548/H548</f>
        <v>0.96702546085538876</v>
      </c>
      <c r="AB548" s="7"/>
      <c r="AC548" s="7"/>
      <c r="AD548" s="7"/>
      <c r="AE548" s="7"/>
      <c r="AF548" s="6"/>
      <c r="AG548" s="5"/>
    </row>
    <row r="549" spans="1:33" s="4" customFormat="1" ht="27.75" customHeight="1" x14ac:dyDescent="0.25">
      <c r="A549" s="13" t="s">
        <v>1</v>
      </c>
      <c r="B549" s="13" t="s">
        <v>1</v>
      </c>
      <c r="C549" s="12">
        <v>1217112</v>
      </c>
      <c r="D549" s="11">
        <v>3</v>
      </c>
      <c r="E549" s="10" t="s">
        <v>15</v>
      </c>
      <c r="F549" s="9">
        <v>11953368</v>
      </c>
      <c r="G549" s="9">
        <v>57171165.830000006</v>
      </c>
      <c r="H549" s="9">
        <v>18288960.82</v>
      </c>
      <c r="I549" s="9">
        <v>16906417.800000001</v>
      </c>
      <c r="J549" s="9">
        <f>H549-I549</f>
        <v>1382543.0199999996</v>
      </c>
      <c r="K549" s="8">
        <f>IF(G549&lt;&gt;0,I549/H549,0)</f>
        <v>0.92440559998968819</v>
      </c>
      <c r="L549" s="8">
        <f>I549/H549</f>
        <v>0.92440559998968819</v>
      </c>
      <c r="AB549" s="7"/>
      <c r="AC549" s="7"/>
      <c r="AD549" s="7"/>
      <c r="AE549" s="7"/>
      <c r="AF549" s="6"/>
      <c r="AG549" s="5"/>
    </row>
    <row r="550" spans="1:33" s="4" customFormat="1" ht="27.75" customHeight="1" x14ac:dyDescent="0.25">
      <c r="A550" s="13" t="s">
        <v>1</v>
      </c>
      <c r="B550" s="13" t="s">
        <v>1</v>
      </c>
      <c r="C550" s="12">
        <v>1217112</v>
      </c>
      <c r="D550" s="11">
        <v>4</v>
      </c>
      <c r="E550" s="10" t="s">
        <v>14</v>
      </c>
      <c r="F550" s="9">
        <v>25421983.999999996</v>
      </c>
      <c r="G550" s="9">
        <v>32410272.500000004</v>
      </c>
      <c r="H550" s="9">
        <v>3063779.51</v>
      </c>
      <c r="I550" s="9">
        <v>3062402.69</v>
      </c>
      <c r="J550" s="9">
        <f>H550-I550</f>
        <v>1376.8199999998324</v>
      </c>
      <c r="K550" s="8">
        <f>IF(G550&lt;&gt;0,I550/H550,0)</f>
        <v>0.99955061387560495</v>
      </c>
      <c r="L550" s="8">
        <f>I550/H550</f>
        <v>0.99955061387560495</v>
      </c>
      <c r="AB550" s="7"/>
      <c r="AC550" s="7"/>
      <c r="AD550" s="7"/>
      <c r="AE550" s="7"/>
      <c r="AF550" s="6"/>
      <c r="AG550" s="5"/>
    </row>
    <row r="551" spans="1:33" s="4" customFormat="1" ht="27.75" customHeight="1" x14ac:dyDescent="0.25">
      <c r="A551" s="13" t="s">
        <v>1</v>
      </c>
      <c r="B551" s="13" t="s">
        <v>1</v>
      </c>
      <c r="C551" s="12">
        <v>1217112</v>
      </c>
      <c r="D551" s="11">
        <v>5</v>
      </c>
      <c r="E551" s="10" t="s">
        <v>13</v>
      </c>
      <c r="F551" s="9">
        <v>858538</v>
      </c>
      <c r="G551" s="9">
        <v>104412</v>
      </c>
      <c r="H551" s="9">
        <v>0</v>
      </c>
      <c r="I551" s="9">
        <v>0</v>
      </c>
      <c r="J551" s="9">
        <f>H551-I551</f>
        <v>0</v>
      </c>
      <c r="K551" s="8" t="e">
        <f>IF(G551&lt;&gt;0,I551/H551,0)</f>
        <v>#DIV/0!</v>
      </c>
      <c r="L551" s="8" t="e">
        <f>I551/H551</f>
        <v>#DIV/0!</v>
      </c>
      <c r="AB551" s="7"/>
      <c r="AC551" s="7"/>
      <c r="AD551" s="7"/>
      <c r="AE551" s="7"/>
      <c r="AF551" s="6"/>
      <c r="AG551" s="5"/>
    </row>
    <row r="552" spans="1:33" s="4" customFormat="1" ht="27.75" customHeight="1" x14ac:dyDescent="0.25">
      <c r="A552" s="13" t="s">
        <v>1</v>
      </c>
      <c r="B552" s="13" t="s">
        <v>1</v>
      </c>
      <c r="C552" s="12">
        <v>1217112</v>
      </c>
      <c r="D552" s="11">
        <v>7</v>
      </c>
      <c r="E552" s="10" t="s">
        <v>0</v>
      </c>
      <c r="F552" s="9">
        <v>9967468.0800000001</v>
      </c>
      <c r="G552" s="9">
        <v>8328000</v>
      </c>
      <c r="H552" s="9">
        <v>10930000</v>
      </c>
      <c r="I552" s="9">
        <v>10650000</v>
      </c>
      <c r="J552" s="9">
        <f>H552-I552</f>
        <v>280000</v>
      </c>
      <c r="K552" s="8">
        <f>IF(G552&lt;&gt;0,I552/H552,0)</f>
        <v>0.97438243366880151</v>
      </c>
      <c r="L552" s="8">
        <f>I552/H552</f>
        <v>0.97438243366880151</v>
      </c>
      <c r="AB552" s="7"/>
      <c r="AC552" s="7"/>
      <c r="AD552" s="7"/>
      <c r="AE552" s="7"/>
      <c r="AF552" s="6"/>
      <c r="AG552" s="5"/>
    </row>
    <row r="553" spans="1:33" s="4" customFormat="1" ht="27.75" customHeight="1" x14ac:dyDescent="0.25">
      <c r="A553" s="13" t="s">
        <v>1</v>
      </c>
      <c r="B553" s="13" t="s">
        <v>1</v>
      </c>
      <c r="C553" s="12">
        <v>1217112</v>
      </c>
      <c r="D553" s="11">
        <v>9</v>
      </c>
      <c r="E553" s="10" t="s">
        <v>12</v>
      </c>
      <c r="F553" s="9">
        <v>165973488</v>
      </c>
      <c r="G553" s="9">
        <v>162698897.25</v>
      </c>
      <c r="H553" s="9">
        <v>162512506.96000001</v>
      </c>
      <c r="I553" s="9">
        <v>162509293</v>
      </c>
      <c r="J553" s="9">
        <f>H553-I553</f>
        <v>3213.9600000083447</v>
      </c>
      <c r="K553" s="8">
        <f>IF(G553&lt;&gt;0,I553/H553,0)</f>
        <v>0.99998022330674652</v>
      </c>
      <c r="L553" s="8">
        <f>I553/H553</f>
        <v>0.99998022330674652</v>
      </c>
      <c r="AB553" s="7"/>
      <c r="AC553" s="7"/>
      <c r="AD553" s="7"/>
      <c r="AE553" s="7"/>
      <c r="AF553" s="6"/>
      <c r="AG553" s="5"/>
    </row>
    <row r="554" spans="1:33" s="2" customFormat="1" ht="27.75" customHeight="1" x14ac:dyDescent="0.25">
      <c r="A554" s="19" t="s">
        <v>5</v>
      </c>
      <c r="B554" s="19" t="s">
        <v>5</v>
      </c>
      <c r="C554" s="19" t="s">
        <v>5</v>
      </c>
      <c r="D554" s="18">
        <v>1217113</v>
      </c>
      <c r="E554" s="17" t="s">
        <v>86</v>
      </c>
      <c r="F554" s="16">
        <v>0</v>
      </c>
      <c r="G554" s="16">
        <v>400000000</v>
      </c>
      <c r="H554" s="16">
        <f>SUMIF($B$555:$B$561,"article",H555:H561)</f>
        <v>786279662.63999999</v>
      </c>
      <c r="I554" s="16">
        <f>SUMIF($B$555:$B$561,"article",I555:I561)</f>
        <v>785870252.89999998</v>
      </c>
      <c r="J554" s="16">
        <f>SUMIF($B$555:$B$561,"article",J555:J561)</f>
        <v>409409.73999998393</v>
      </c>
      <c r="K554" s="15">
        <f>IF(G554&lt;&gt;0,I554/H554,0)</f>
        <v>0.99947930773304583</v>
      </c>
      <c r="L554" s="8">
        <f>I554/H554</f>
        <v>0.99947930773304583</v>
      </c>
      <c r="AB554" s="14"/>
      <c r="AC554" s="14"/>
      <c r="AD554" s="14"/>
      <c r="AE554" s="14"/>
      <c r="AF554" s="6"/>
    </row>
    <row r="555" spans="1:33" s="4" customFormat="1" ht="27.75" customHeight="1" x14ac:dyDescent="0.25">
      <c r="A555" s="13" t="s">
        <v>1</v>
      </c>
      <c r="B555" s="13" t="s">
        <v>1</v>
      </c>
      <c r="C555" s="12">
        <v>1217113</v>
      </c>
      <c r="D555" s="11">
        <v>1</v>
      </c>
      <c r="E555" s="10" t="s">
        <v>3</v>
      </c>
      <c r="F555" s="9">
        <v>0</v>
      </c>
      <c r="G555" s="9">
        <v>140000000</v>
      </c>
      <c r="H555" s="9">
        <v>417341150.99000001</v>
      </c>
      <c r="I555" s="9">
        <v>417314180.71000004</v>
      </c>
      <c r="J555" s="9">
        <f>H555-I555</f>
        <v>26970.27999997139</v>
      </c>
      <c r="K555" s="8">
        <f>IF(G555&lt;&gt;0,I555/H555,0)</f>
        <v>0.99993537593899862</v>
      </c>
      <c r="L555" s="8">
        <f>I555/H555</f>
        <v>0.99993537593899862</v>
      </c>
      <c r="AB555" s="7"/>
      <c r="AC555" s="7"/>
      <c r="AD555" s="7"/>
      <c r="AE555" s="7"/>
      <c r="AF555" s="6"/>
      <c r="AG555" s="5"/>
    </row>
    <row r="556" spans="1:33" s="4" customFormat="1" ht="27.75" customHeight="1" x14ac:dyDescent="0.25">
      <c r="A556" s="13" t="s">
        <v>1</v>
      </c>
      <c r="B556" s="13" t="s">
        <v>1</v>
      </c>
      <c r="C556" s="12">
        <v>1217113</v>
      </c>
      <c r="D556" s="11">
        <v>2</v>
      </c>
      <c r="E556" s="10" t="s">
        <v>2</v>
      </c>
      <c r="F556" s="9">
        <v>0</v>
      </c>
      <c r="G556" s="9">
        <v>20000000</v>
      </c>
      <c r="H556" s="9">
        <v>4573966.0199999996</v>
      </c>
      <c r="I556" s="9">
        <v>2896645.65</v>
      </c>
      <c r="J556" s="9">
        <f>H556-I556</f>
        <v>1677320.3699999996</v>
      </c>
      <c r="K556" s="8">
        <f>IF(G556&lt;&gt;0,I556/H556,0)</f>
        <v>0.63328971779287513</v>
      </c>
      <c r="L556" s="8">
        <f>I556/H556</f>
        <v>0.63328971779287513</v>
      </c>
      <c r="AB556" s="7"/>
      <c r="AC556" s="7"/>
      <c r="AD556" s="7"/>
      <c r="AE556" s="7"/>
      <c r="AF556" s="6"/>
      <c r="AG556" s="5"/>
    </row>
    <row r="557" spans="1:33" s="4" customFormat="1" ht="27.75" customHeight="1" x14ac:dyDescent="0.25">
      <c r="A557" s="13" t="s">
        <v>1</v>
      </c>
      <c r="B557" s="13" t="s">
        <v>1</v>
      </c>
      <c r="C557" s="12">
        <v>1217113</v>
      </c>
      <c r="D557" s="11">
        <v>3</v>
      </c>
      <c r="E557" s="10" t="s">
        <v>15</v>
      </c>
      <c r="F557" s="9">
        <v>0</v>
      </c>
      <c r="G557" s="9">
        <v>30000000</v>
      </c>
      <c r="H557" s="9">
        <v>74906353.290000007</v>
      </c>
      <c r="I557" s="9">
        <v>76760060.539999992</v>
      </c>
      <c r="J557" s="9">
        <f>H557-I557</f>
        <v>-1853707.2499999851</v>
      </c>
      <c r="K557" s="8">
        <f>IF(G557&lt;&gt;0,I557/H557,0)</f>
        <v>1.0247469963305162</v>
      </c>
      <c r="L557" s="8">
        <f>I557/H557</f>
        <v>1.0247469963305162</v>
      </c>
      <c r="AB557" s="7"/>
      <c r="AC557" s="7"/>
      <c r="AD557" s="7"/>
      <c r="AE557" s="7"/>
      <c r="AF557" s="6"/>
      <c r="AG557" s="5"/>
    </row>
    <row r="558" spans="1:33" s="4" customFormat="1" ht="27.75" customHeight="1" x14ac:dyDescent="0.25">
      <c r="A558" s="13" t="s">
        <v>1</v>
      </c>
      <c r="B558" s="13" t="s">
        <v>1</v>
      </c>
      <c r="C558" s="12">
        <v>1217113</v>
      </c>
      <c r="D558" s="11">
        <v>4</v>
      </c>
      <c r="E558" s="10" t="s">
        <v>14</v>
      </c>
      <c r="F558" s="9">
        <v>0</v>
      </c>
      <c r="G558" s="9">
        <v>30000000</v>
      </c>
      <c r="H558" s="9">
        <v>8658058.6500000004</v>
      </c>
      <c r="I558" s="9">
        <v>8658016</v>
      </c>
      <c r="J558" s="9">
        <f>H558-I558</f>
        <v>42.650000000372529</v>
      </c>
      <c r="K558" s="8">
        <f>IF(G558&lt;&gt;0,I558/H558,0)</f>
        <v>0.99999507395344334</v>
      </c>
      <c r="L558" s="8">
        <f>I558/H558</f>
        <v>0.99999507395344334</v>
      </c>
      <c r="AB558" s="7"/>
      <c r="AC558" s="7"/>
      <c r="AD558" s="7"/>
      <c r="AE558" s="7"/>
      <c r="AF558" s="6"/>
      <c r="AG558" s="5"/>
    </row>
    <row r="559" spans="1:33" s="4" customFormat="1" ht="27.75" customHeight="1" x14ac:dyDescent="0.25">
      <c r="A559" s="13" t="s">
        <v>1</v>
      </c>
      <c r="B559" s="13" t="s">
        <v>1</v>
      </c>
      <c r="C559" s="12">
        <v>1217113</v>
      </c>
      <c r="D559" s="11">
        <v>5</v>
      </c>
      <c r="E559" s="10" t="s">
        <v>13</v>
      </c>
      <c r="F559" s="9">
        <v>0</v>
      </c>
      <c r="G559" s="9">
        <v>0</v>
      </c>
      <c r="H559" s="9">
        <v>0</v>
      </c>
      <c r="I559" s="9">
        <v>0</v>
      </c>
      <c r="J559" s="9">
        <f>H559-I559</f>
        <v>0</v>
      </c>
      <c r="K559" s="8">
        <f>IF(G559&lt;&gt;0,I559/H559,0)</f>
        <v>0</v>
      </c>
      <c r="L559" s="8" t="e">
        <f>I559/H559</f>
        <v>#DIV/0!</v>
      </c>
      <c r="AB559" s="7"/>
      <c r="AC559" s="7"/>
      <c r="AD559" s="7"/>
      <c r="AE559" s="7"/>
      <c r="AF559" s="6"/>
      <c r="AG559" s="5"/>
    </row>
    <row r="560" spans="1:33" s="4" customFormat="1" ht="27.75" customHeight="1" x14ac:dyDescent="0.25">
      <c r="A560" s="13" t="s">
        <v>1</v>
      </c>
      <c r="B560" s="13" t="s">
        <v>1</v>
      </c>
      <c r="C560" s="12">
        <v>1217113</v>
      </c>
      <c r="D560" s="11">
        <v>7</v>
      </c>
      <c r="E560" s="10" t="s">
        <v>0</v>
      </c>
      <c r="F560" s="9">
        <v>0</v>
      </c>
      <c r="G560" s="9">
        <v>0</v>
      </c>
      <c r="H560" s="9">
        <v>0</v>
      </c>
      <c r="I560" s="9">
        <v>0</v>
      </c>
      <c r="J560" s="9">
        <f>H560-I560</f>
        <v>0</v>
      </c>
      <c r="K560" s="8">
        <f>IF(G560&lt;&gt;0,I560/H560,0)</f>
        <v>0</v>
      </c>
      <c r="L560" s="8" t="e">
        <f>I560/H560</f>
        <v>#DIV/0!</v>
      </c>
      <c r="AB560" s="7"/>
      <c r="AC560" s="7"/>
      <c r="AD560" s="7"/>
      <c r="AE560" s="7"/>
      <c r="AF560" s="6"/>
      <c r="AG560" s="5"/>
    </row>
    <row r="561" spans="1:33" s="4" customFormat="1" ht="27.75" customHeight="1" x14ac:dyDescent="0.25">
      <c r="A561" s="13" t="s">
        <v>1</v>
      </c>
      <c r="B561" s="13" t="s">
        <v>1</v>
      </c>
      <c r="C561" s="12">
        <v>1217113</v>
      </c>
      <c r="D561" s="11">
        <v>9</v>
      </c>
      <c r="E561" s="10" t="s">
        <v>12</v>
      </c>
      <c r="F561" s="9">
        <v>0</v>
      </c>
      <c r="G561" s="9">
        <v>180000000</v>
      </c>
      <c r="H561" s="9">
        <v>280800133.69</v>
      </c>
      <c r="I561" s="9">
        <v>280241350</v>
      </c>
      <c r="J561" s="9">
        <f>H561-I561</f>
        <v>558783.68999999762</v>
      </c>
      <c r="K561" s="8">
        <f>IF(G561&lt;&gt;0,I561/H561,0)</f>
        <v>0.99801003054144954</v>
      </c>
      <c r="L561" s="8">
        <f>I561/H561</f>
        <v>0.99801003054144954</v>
      </c>
      <c r="AB561" s="7"/>
      <c r="AC561" s="7"/>
      <c r="AD561" s="7"/>
      <c r="AE561" s="7"/>
      <c r="AF561" s="6"/>
      <c r="AG561" s="5"/>
    </row>
    <row r="562" spans="1:33" s="2" customFormat="1" ht="27.75" customHeight="1" x14ac:dyDescent="0.25">
      <c r="A562" s="46" t="s">
        <v>52</v>
      </c>
      <c r="B562" s="46" t="s">
        <v>52</v>
      </c>
      <c r="C562" s="46" t="s">
        <v>52</v>
      </c>
      <c r="D562" s="45">
        <v>13</v>
      </c>
      <c r="E562" s="44" t="s">
        <v>85</v>
      </c>
      <c r="F562" s="43">
        <v>19602453349.912899</v>
      </c>
      <c r="G562" s="43">
        <v>21198297757.148792</v>
      </c>
      <c r="H562" s="43">
        <f>SUMIF($B$563:$B$701,"MIN",H563:H701)</f>
        <v>32486728791.940002</v>
      </c>
      <c r="I562" s="43">
        <f>SUMIF($B$563:$B$701,"MIN",I563:I701)</f>
        <v>29668172713.140003</v>
      </c>
      <c r="J562" s="43">
        <f>SUMIF($B$563:$B$701,"MIN",J563:J701)</f>
        <v>2818556078.7999997</v>
      </c>
      <c r="K562" s="42">
        <f>IF(G562&lt;&gt;0,I562/H562,0)</f>
        <v>0.91323976948090613</v>
      </c>
      <c r="L562" s="8">
        <f>I562/H562</f>
        <v>0.91323976948090613</v>
      </c>
      <c r="AB562" s="41"/>
      <c r="AC562" s="41"/>
      <c r="AD562" s="41"/>
      <c r="AE562" s="41"/>
      <c r="AF562" s="6"/>
    </row>
    <row r="563" spans="1:33" s="2" customFormat="1" ht="27.75" customHeight="1" x14ac:dyDescent="0.25">
      <c r="A563" s="31" t="s">
        <v>9</v>
      </c>
      <c r="B563" s="31" t="s">
        <v>9</v>
      </c>
      <c r="C563" s="31" t="s">
        <v>9</v>
      </c>
      <c r="D563" s="30">
        <v>1311</v>
      </c>
      <c r="E563" s="29" t="s">
        <v>84</v>
      </c>
      <c r="F563" s="28">
        <v>12558217123.860001</v>
      </c>
      <c r="G563" s="28">
        <v>13962338655.238792</v>
      </c>
      <c r="H563" s="28">
        <f>SUMIF($B$564:$B$600,"chap",H564:H600)</f>
        <v>22946868424.219997</v>
      </c>
      <c r="I563" s="28">
        <f>SUMIF($B$564:$B$600,"chap",I564:I600)</f>
        <v>20767078541.450001</v>
      </c>
      <c r="J563" s="28">
        <f>SUMIF($B$564:$B$600,"chap",J564:J600)</f>
        <v>2179789882.7700005</v>
      </c>
      <c r="K563" s="27">
        <f>IF(G563&lt;&gt;0,I563/H563,0)</f>
        <v>0.90500708669818886</v>
      </c>
      <c r="L563" s="8">
        <f>I563/H563</f>
        <v>0.90500708669818886</v>
      </c>
      <c r="AB563" s="26"/>
      <c r="AC563" s="26"/>
      <c r="AD563" s="26"/>
      <c r="AE563" s="26"/>
      <c r="AF563" s="6"/>
    </row>
    <row r="564" spans="1:33" s="20" customFormat="1" ht="27.75" customHeight="1" x14ac:dyDescent="0.25">
      <c r="A564" s="25" t="s">
        <v>7</v>
      </c>
      <c r="B564" s="25" t="s">
        <v>7</v>
      </c>
      <c r="C564" s="25" t="s">
        <v>7</v>
      </c>
      <c r="D564" s="24">
        <v>13111</v>
      </c>
      <c r="E564" s="23" t="s">
        <v>6</v>
      </c>
      <c r="F564" s="22">
        <v>12558217123.860001</v>
      </c>
      <c r="G564" s="22">
        <v>13962338655.238792</v>
      </c>
      <c r="H564" s="22">
        <f>SUMIF($B$565:$B$600,"section",H565:H600)</f>
        <v>22946868424.219997</v>
      </c>
      <c r="I564" s="22">
        <f>SUMIF($B$565:$B$600,"section",I565:I600)</f>
        <v>20767078541.450001</v>
      </c>
      <c r="J564" s="22">
        <f>SUMIF($B$565:$B$600,"section",J565:J600)</f>
        <v>2179789882.7700005</v>
      </c>
      <c r="K564" s="21">
        <f>IF(G564&lt;&gt;0,I564/H564,0)</f>
        <v>0.90500708669818886</v>
      </c>
      <c r="L564" s="8">
        <f>I564/H564</f>
        <v>0.90500708669818886</v>
      </c>
      <c r="AF564" s="6"/>
    </row>
    <row r="565" spans="1:33" s="2" customFormat="1" ht="27.75" customHeight="1" x14ac:dyDescent="0.25">
      <c r="A565" s="19" t="s">
        <v>5</v>
      </c>
      <c r="B565" s="19" t="s">
        <v>5</v>
      </c>
      <c r="C565" s="19" t="s">
        <v>5</v>
      </c>
      <c r="D565" s="18">
        <v>1311111</v>
      </c>
      <c r="E565" s="17" t="s">
        <v>56</v>
      </c>
      <c r="F565" s="16">
        <v>205099999.75999999</v>
      </c>
      <c r="G565" s="16">
        <v>217149165.648</v>
      </c>
      <c r="H565" s="16">
        <f>SUMIF($B$566:$B$572,"article",H566:H572)</f>
        <v>265005692.44999999</v>
      </c>
      <c r="I565" s="16">
        <f>SUMIF($B$566:$B$572,"article",I566:I572)</f>
        <v>201695160.74000001</v>
      </c>
      <c r="J565" s="16">
        <f>SUMIF($B$566:$B$572,"article",J566:J572)</f>
        <v>63310531.709999964</v>
      </c>
      <c r="K565" s="15">
        <f>IF(G565&lt;&gt;0,I565/H565,0)</f>
        <v>0.76109746502164244</v>
      </c>
      <c r="L565" s="8">
        <f>I565/H565</f>
        <v>0.76109746502164244</v>
      </c>
      <c r="AB565" s="14"/>
      <c r="AC565" s="14"/>
      <c r="AD565" s="14"/>
      <c r="AE565" s="14"/>
      <c r="AF565" s="6"/>
    </row>
    <row r="566" spans="1:33" s="4" customFormat="1" ht="27.75" customHeight="1" x14ac:dyDescent="0.25">
      <c r="A566" s="13" t="s">
        <v>1</v>
      </c>
      <c r="B566" s="13" t="s">
        <v>1</v>
      </c>
      <c r="C566" s="12">
        <v>1311111</v>
      </c>
      <c r="D566" s="11">
        <v>1</v>
      </c>
      <c r="E566" s="10" t="s">
        <v>3</v>
      </c>
      <c r="F566" s="9">
        <v>130000000.88000001</v>
      </c>
      <c r="G566" s="9">
        <v>159297995.148</v>
      </c>
      <c r="H566" s="9">
        <v>225897471.13999999</v>
      </c>
      <c r="I566" s="9">
        <v>188091688.95000002</v>
      </c>
      <c r="J566" s="9">
        <f>H566-I566</f>
        <v>37805782.189999968</v>
      </c>
      <c r="K566" s="8">
        <f>IF(G566&lt;&gt;0,I566/H566,0)</f>
        <v>0.83264185296448123</v>
      </c>
      <c r="L566" s="8">
        <f>I566/H566</f>
        <v>0.83264185296448123</v>
      </c>
      <c r="AB566" s="7"/>
      <c r="AC566" s="7"/>
      <c r="AD566" s="7"/>
      <c r="AE566" s="7"/>
      <c r="AF566" s="6"/>
      <c r="AG566" s="5"/>
    </row>
    <row r="567" spans="1:33" s="4" customFormat="1" ht="27.75" customHeight="1" x14ac:dyDescent="0.25">
      <c r="A567" s="13" t="s">
        <v>1</v>
      </c>
      <c r="B567" s="13" t="s">
        <v>1</v>
      </c>
      <c r="C567" s="12">
        <v>1311111</v>
      </c>
      <c r="D567" s="11">
        <v>2</v>
      </c>
      <c r="E567" s="10" t="s">
        <v>2</v>
      </c>
      <c r="F567" s="9">
        <v>19999999.5</v>
      </c>
      <c r="G567" s="9">
        <v>43636849.5</v>
      </c>
      <c r="H567" s="9">
        <v>12887794.5</v>
      </c>
      <c r="I567" s="9">
        <v>7152934.29</v>
      </c>
      <c r="J567" s="9">
        <f>H567-I567</f>
        <v>5734860.21</v>
      </c>
      <c r="K567" s="8">
        <f>IF(G567&lt;&gt;0,I567/H567,0)</f>
        <v>0.55501616587694658</v>
      </c>
      <c r="L567" s="8">
        <f>I567/H567</f>
        <v>0.55501616587694658</v>
      </c>
      <c r="AB567" s="7"/>
      <c r="AC567" s="7"/>
      <c r="AD567" s="7"/>
      <c r="AE567" s="7"/>
      <c r="AF567" s="6"/>
      <c r="AG567" s="5"/>
    </row>
    <row r="568" spans="1:33" s="4" customFormat="1" ht="27.75" customHeight="1" x14ac:dyDescent="0.25">
      <c r="A568" s="13" t="s">
        <v>1</v>
      </c>
      <c r="B568" s="13" t="s">
        <v>1</v>
      </c>
      <c r="C568" s="12">
        <v>1311111</v>
      </c>
      <c r="D568" s="11">
        <v>3</v>
      </c>
      <c r="E568" s="10" t="s">
        <v>15</v>
      </c>
      <c r="F568" s="9">
        <v>10000000</v>
      </c>
      <c r="G568" s="9">
        <v>5198821</v>
      </c>
      <c r="H568" s="9">
        <v>15182790.01</v>
      </c>
      <c r="I568" s="9">
        <v>6432387.5</v>
      </c>
      <c r="J568" s="9">
        <f>H568-I568</f>
        <v>8750402.5099999998</v>
      </c>
      <c r="K568" s="8">
        <f>IF(G568&lt;&gt;0,I568/H568,0)</f>
        <v>0.42366307482112109</v>
      </c>
      <c r="L568" s="8">
        <f>I568/H568</f>
        <v>0.42366307482112109</v>
      </c>
      <c r="AB568" s="7"/>
      <c r="AC568" s="7"/>
      <c r="AD568" s="7"/>
      <c r="AE568" s="7"/>
      <c r="AF568" s="6"/>
      <c r="AG568" s="5"/>
    </row>
    <row r="569" spans="1:33" s="4" customFormat="1" ht="27.75" customHeight="1" x14ac:dyDescent="0.25">
      <c r="A569" s="13" t="s">
        <v>1</v>
      </c>
      <c r="B569" s="13" t="s">
        <v>1</v>
      </c>
      <c r="C569" s="12">
        <v>1311111</v>
      </c>
      <c r="D569" s="11">
        <v>4</v>
      </c>
      <c r="E569" s="10" t="s">
        <v>14</v>
      </c>
      <c r="F569" s="9">
        <v>100000</v>
      </c>
      <c r="G569" s="9">
        <v>0</v>
      </c>
      <c r="H569" s="9">
        <v>11037619</v>
      </c>
      <c r="I569" s="9">
        <v>18150</v>
      </c>
      <c r="J569" s="9">
        <f>H569-I569</f>
        <v>11019469</v>
      </c>
      <c r="K569" s="8">
        <f>IF(G569&lt;&gt;0,I569/H569,0)</f>
        <v>0</v>
      </c>
      <c r="L569" s="8">
        <f>I569/H569</f>
        <v>1.6443763822614279E-3</v>
      </c>
      <c r="AB569" s="7"/>
      <c r="AC569" s="7"/>
      <c r="AD569" s="7"/>
      <c r="AE569" s="7"/>
      <c r="AF569" s="6"/>
      <c r="AG569" s="5"/>
    </row>
    <row r="570" spans="1:33" s="4" customFormat="1" ht="27.75" customHeight="1" x14ac:dyDescent="0.25">
      <c r="A570" s="13" t="s">
        <v>1</v>
      </c>
      <c r="B570" s="13" t="s">
        <v>1</v>
      </c>
      <c r="C570" s="12">
        <v>1311111</v>
      </c>
      <c r="D570" s="11">
        <v>5</v>
      </c>
      <c r="E570" s="10" t="s">
        <v>13</v>
      </c>
      <c r="F570" s="9">
        <v>0</v>
      </c>
      <c r="G570" s="9">
        <v>0</v>
      </c>
      <c r="H570" s="9">
        <v>9</v>
      </c>
      <c r="I570" s="9">
        <v>0</v>
      </c>
      <c r="J570" s="9">
        <f>H570-I570</f>
        <v>9</v>
      </c>
      <c r="K570" s="8">
        <f>IF(G570&lt;&gt;0,I570/H570,0)</f>
        <v>0</v>
      </c>
      <c r="L570" s="8">
        <f>I570/H570</f>
        <v>0</v>
      </c>
      <c r="AB570" s="7"/>
      <c r="AC570" s="7"/>
      <c r="AD570" s="7"/>
      <c r="AE570" s="7"/>
      <c r="AF570" s="6"/>
      <c r="AG570" s="5"/>
    </row>
    <row r="571" spans="1:33" s="4" customFormat="1" ht="27.75" customHeight="1" x14ac:dyDescent="0.25">
      <c r="A571" s="13" t="s">
        <v>1</v>
      </c>
      <c r="B571" s="13" t="s">
        <v>1</v>
      </c>
      <c r="C571" s="12">
        <v>1311111</v>
      </c>
      <c r="D571" s="11">
        <v>7</v>
      </c>
      <c r="E571" s="10" t="s">
        <v>0</v>
      </c>
      <c r="F571" s="9">
        <v>24999999.579999998</v>
      </c>
      <c r="G571" s="9">
        <v>0</v>
      </c>
      <c r="H571" s="9">
        <v>0</v>
      </c>
      <c r="I571" s="9">
        <v>0</v>
      </c>
      <c r="J571" s="9">
        <f>H571-I571</f>
        <v>0</v>
      </c>
      <c r="K571" s="8">
        <f>IF(G571&lt;&gt;0,I571/H571,0)</f>
        <v>0</v>
      </c>
      <c r="L571" s="8" t="e">
        <f>I571/H571</f>
        <v>#DIV/0!</v>
      </c>
      <c r="AB571" s="58"/>
      <c r="AC571" s="58"/>
      <c r="AD571" s="58"/>
      <c r="AE571" s="58"/>
      <c r="AF571" s="6"/>
      <c r="AG571" s="5"/>
    </row>
    <row r="572" spans="1:33" s="4" customFormat="1" ht="27.75" customHeight="1" x14ac:dyDescent="0.25">
      <c r="A572" s="13" t="s">
        <v>1</v>
      </c>
      <c r="B572" s="13" t="s">
        <v>1</v>
      </c>
      <c r="C572" s="12">
        <v>1311111</v>
      </c>
      <c r="D572" s="11">
        <v>9</v>
      </c>
      <c r="E572" s="10" t="s">
        <v>12</v>
      </c>
      <c r="F572" s="9">
        <v>19999999.799999997</v>
      </c>
      <c r="G572" s="9">
        <v>9015500</v>
      </c>
      <c r="H572" s="9">
        <v>8.8000000000000007</v>
      </c>
      <c r="I572" s="9">
        <v>0</v>
      </c>
      <c r="J572" s="9">
        <f>H572-I572</f>
        <v>8.8000000000000007</v>
      </c>
      <c r="K572" s="8">
        <f>IF(G572&lt;&gt;0,I572/H572,0)</f>
        <v>0</v>
      </c>
      <c r="L572" s="8">
        <f>I572/H572</f>
        <v>0</v>
      </c>
      <c r="AB572" s="7"/>
      <c r="AC572" s="7"/>
      <c r="AD572" s="7"/>
      <c r="AE572" s="7"/>
      <c r="AF572" s="6"/>
      <c r="AG572" s="5"/>
    </row>
    <row r="573" spans="1:33" s="2" customFormat="1" ht="27.75" customHeight="1" x14ac:dyDescent="0.25">
      <c r="A573" s="19" t="s">
        <v>5</v>
      </c>
      <c r="B573" s="19" t="s">
        <v>5</v>
      </c>
      <c r="C573" s="19" t="s">
        <v>5</v>
      </c>
      <c r="D573" s="18">
        <v>1311112</v>
      </c>
      <c r="E573" s="17" t="s">
        <v>55</v>
      </c>
      <c r="F573" s="16">
        <v>11942217438.82</v>
      </c>
      <c r="G573" s="16">
        <v>13180991129.100792</v>
      </c>
      <c r="H573" s="16">
        <f>SUMIF($B$574:$B$580,"article",H574:H580)</f>
        <v>21620182098.109997</v>
      </c>
      <c r="I573" s="16">
        <f>SUMIF($B$574:$B$580,"article",I574:I580)</f>
        <v>19535243171.709999</v>
      </c>
      <c r="J573" s="16">
        <f>SUMIF($B$574:$B$580,"article",J574:J580)</f>
        <v>2084938926.4000001</v>
      </c>
      <c r="K573" s="15">
        <f>IF(G573&lt;&gt;0,I573/H573,0)</f>
        <v>0.9035651542184624</v>
      </c>
      <c r="L573" s="8">
        <f>I573/H573</f>
        <v>0.9035651542184624</v>
      </c>
      <c r="AB573" s="14"/>
      <c r="AC573" s="14"/>
      <c r="AD573" s="14"/>
      <c r="AE573" s="14"/>
      <c r="AF573" s="6"/>
    </row>
    <row r="574" spans="1:33" s="4" customFormat="1" ht="27.75" customHeight="1" x14ac:dyDescent="0.25">
      <c r="A574" s="13" t="s">
        <v>1</v>
      </c>
      <c r="B574" s="13" t="s">
        <v>1</v>
      </c>
      <c r="C574" s="12">
        <v>1311112</v>
      </c>
      <c r="D574" s="11">
        <v>1</v>
      </c>
      <c r="E574" s="10" t="s">
        <v>3</v>
      </c>
      <c r="F574" s="9">
        <v>9717853950.7000008</v>
      </c>
      <c r="G574" s="9">
        <v>11324329369.503292</v>
      </c>
      <c r="H574" s="9">
        <v>18988708659.130001</v>
      </c>
      <c r="I574" s="9">
        <v>17684756659.970001</v>
      </c>
      <c r="J574" s="9">
        <f>H574-I574</f>
        <v>1303951999.1599998</v>
      </c>
      <c r="K574" s="8">
        <f>IF(G574&lt;&gt;0,I574/H574,0)</f>
        <v>0.9313301382117396</v>
      </c>
      <c r="L574" s="8">
        <f>I574/H574</f>
        <v>0.9313301382117396</v>
      </c>
      <c r="AB574" s="7"/>
      <c r="AC574" s="7"/>
      <c r="AD574" s="7"/>
      <c r="AE574" s="7"/>
      <c r="AF574" s="6"/>
      <c r="AG574" s="5"/>
    </row>
    <row r="575" spans="1:33" s="4" customFormat="1" ht="27.75" customHeight="1" x14ac:dyDescent="0.25">
      <c r="A575" s="13" t="s">
        <v>1</v>
      </c>
      <c r="B575" s="13" t="s">
        <v>1</v>
      </c>
      <c r="C575" s="12">
        <v>1311112</v>
      </c>
      <c r="D575" s="11">
        <v>2</v>
      </c>
      <c r="E575" s="10" t="s">
        <v>2</v>
      </c>
      <c r="F575" s="9">
        <v>888963487.92999995</v>
      </c>
      <c r="G575" s="9">
        <v>987423090.5825001</v>
      </c>
      <c r="H575" s="9">
        <v>1275996852.5699999</v>
      </c>
      <c r="I575" s="9">
        <v>646028886.44000006</v>
      </c>
      <c r="J575" s="9">
        <f>H575-I575</f>
        <v>629967966.12999988</v>
      </c>
      <c r="K575" s="8">
        <f>IF(G575&lt;&gt;0,I575/H575,0)</f>
        <v>0.50629347959505222</v>
      </c>
      <c r="L575" s="8">
        <f>I575/H575</f>
        <v>0.50629347959505222</v>
      </c>
      <c r="AB575" s="7"/>
      <c r="AC575" s="7"/>
      <c r="AD575" s="7"/>
      <c r="AE575" s="7"/>
      <c r="AF575" s="6"/>
      <c r="AG575" s="5"/>
    </row>
    <row r="576" spans="1:33" s="4" customFormat="1" ht="27.75" customHeight="1" x14ac:dyDescent="0.25">
      <c r="A576" s="13" t="s">
        <v>1</v>
      </c>
      <c r="B576" s="13" t="s">
        <v>1</v>
      </c>
      <c r="C576" s="12">
        <v>1311112</v>
      </c>
      <c r="D576" s="11">
        <v>3</v>
      </c>
      <c r="E576" s="10" t="s">
        <v>15</v>
      </c>
      <c r="F576" s="9">
        <v>210000000.41</v>
      </c>
      <c r="G576" s="9">
        <v>116605361.015</v>
      </c>
      <c r="H576" s="9">
        <v>194403019.12</v>
      </c>
      <c r="I576" s="9">
        <v>109890912.17</v>
      </c>
      <c r="J576" s="9">
        <f>H576-I576</f>
        <v>84512106.950000003</v>
      </c>
      <c r="K576" s="8">
        <f>IF(G576&lt;&gt;0,I576/H576,0)</f>
        <v>0.56527369105398073</v>
      </c>
      <c r="L576" s="8">
        <f>I576/H576</f>
        <v>0.56527369105398073</v>
      </c>
      <c r="AB576" s="7"/>
      <c r="AC576" s="7"/>
      <c r="AD576" s="7"/>
      <c r="AE576" s="7"/>
      <c r="AF576" s="6"/>
      <c r="AG576" s="5"/>
    </row>
    <row r="577" spans="1:33" s="4" customFormat="1" ht="27.75" customHeight="1" x14ac:dyDescent="0.25">
      <c r="A577" s="13" t="s">
        <v>1</v>
      </c>
      <c r="B577" s="13" t="s">
        <v>1</v>
      </c>
      <c r="C577" s="12">
        <v>1311112</v>
      </c>
      <c r="D577" s="11">
        <v>4</v>
      </c>
      <c r="E577" s="10" t="s">
        <v>14</v>
      </c>
      <c r="F577" s="9">
        <v>100099999.88999999</v>
      </c>
      <c r="G577" s="9">
        <v>36583372</v>
      </c>
      <c r="H577" s="9">
        <v>145905397.19</v>
      </c>
      <c r="I577" s="9">
        <v>88729031.810000002</v>
      </c>
      <c r="J577" s="9">
        <f>H577-I577</f>
        <v>57176365.379999995</v>
      </c>
      <c r="K577" s="8">
        <f>IF(G577&lt;&gt;0,I577/H577,0)</f>
        <v>0.60812713935767471</v>
      </c>
      <c r="L577" s="8">
        <f>I577/H577</f>
        <v>0.60812713935767471</v>
      </c>
      <c r="AB577" s="7"/>
      <c r="AC577" s="7"/>
      <c r="AD577" s="7"/>
      <c r="AE577" s="7"/>
      <c r="AF577" s="6"/>
      <c r="AG577" s="5"/>
    </row>
    <row r="578" spans="1:33" s="4" customFormat="1" ht="27.75" customHeight="1" x14ac:dyDescent="0.25">
      <c r="A578" s="13" t="s">
        <v>1</v>
      </c>
      <c r="B578" s="13" t="s">
        <v>1</v>
      </c>
      <c r="C578" s="12">
        <v>1311112</v>
      </c>
      <c r="D578" s="11">
        <v>5</v>
      </c>
      <c r="E578" s="10" t="s">
        <v>13</v>
      </c>
      <c r="F578" s="9">
        <v>300000.40000000002</v>
      </c>
      <c r="G578" s="9">
        <v>28215</v>
      </c>
      <c r="H578" s="9">
        <v>168180</v>
      </c>
      <c r="I578" s="9">
        <v>71083.34</v>
      </c>
      <c r="J578" s="9">
        <f>H578-I578</f>
        <v>97096.66</v>
      </c>
      <c r="K578" s="8">
        <f>IF(G578&lt;&gt;0,I578/H578,0)</f>
        <v>0.42266226661909856</v>
      </c>
      <c r="L578" s="8">
        <f>I578/H578</f>
        <v>0.42266226661909856</v>
      </c>
      <c r="AB578" s="7"/>
      <c r="AC578" s="7"/>
      <c r="AD578" s="7"/>
      <c r="AE578" s="7"/>
      <c r="AF578" s="6"/>
      <c r="AG578" s="5"/>
    </row>
    <row r="579" spans="1:33" s="4" customFormat="1" ht="27.75" customHeight="1" x14ac:dyDescent="0.25">
      <c r="A579" s="13" t="s">
        <v>1</v>
      </c>
      <c r="B579" s="13" t="s">
        <v>1</v>
      </c>
      <c r="C579" s="12">
        <v>1311112</v>
      </c>
      <c r="D579" s="11">
        <v>7</v>
      </c>
      <c r="E579" s="10" t="s">
        <v>0</v>
      </c>
      <c r="F579" s="9">
        <v>174999999.92000002</v>
      </c>
      <c r="G579" s="9">
        <v>26573675</v>
      </c>
      <c r="H579" s="9">
        <v>9999999.5099999998</v>
      </c>
      <c r="I579" s="9">
        <v>1000000</v>
      </c>
      <c r="J579" s="9">
        <f>H579-I579</f>
        <v>8999999.5099999998</v>
      </c>
      <c r="K579" s="8">
        <f>IF(G579&lt;&gt;0,I579/H579,0)</f>
        <v>0.10000000490000024</v>
      </c>
      <c r="L579" s="8">
        <f>I579/H579</f>
        <v>0.10000000490000024</v>
      </c>
      <c r="AB579" s="7"/>
      <c r="AC579" s="7"/>
      <c r="AD579" s="7"/>
      <c r="AE579" s="7"/>
      <c r="AF579" s="6"/>
      <c r="AG579" s="5"/>
    </row>
    <row r="580" spans="1:33" s="4" customFormat="1" ht="27.75" customHeight="1" x14ac:dyDescent="0.25">
      <c r="A580" s="13" t="s">
        <v>1</v>
      </c>
      <c r="B580" s="13" t="s">
        <v>1</v>
      </c>
      <c r="C580" s="12">
        <v>1311112</v>
      </c>
      <c r="D580" s="11">
        <v>9</v>
      </c>
      <c r="E580" s="10" t="s">
        <v>12</v>
      </c>
      <c r="F580" s="9">
        <v>849999999.56999993</v>
      </c>
      <c r="G580" s="9">
        <v>689448046</v>
      </c>
      <c r="H580" s="9">
        <v>1004999990.59</v>
      </c>
      <c r="I580" s="9">
        <v>1004766597.98</v>
      </c>
      <c r="J580" s="9">
        <f>H580-I580</f>
        <v>233392.61000001431</v>
      </c>
      <c r="K580" s="8">
        <f>IF(G580&lt;&gt;0,I580/H580,0)</f>
        <v>0.9997677685450892</v>
      </c>
      <c r="L580" s="8">
        <f>I580/H580</f>
        <v>0.9997677685450892</v>
      </c>
      <c r="AB580" s="7"/>
      <c r="AC580" s="7"/>
      <c r="AD580" s="7"/>
      <c r="AE580" s="7"/>
      <c r="AF580" s="6"/>
      <c r="AG580" s="5"/>
    </row>
    <row r="581" spans="1:33" s="2" customFormat="1" ht="27.75" customHeight="1" x14ac:dyDescent="0.25">
      <c r="A581" s="19" t="s">
        <v>5</v>
      </c>
      <c r="B581" s="19" t="s">
        <v>5</v>
      </c>
      <c r="C581" s="19" t="s">
        <v>5</v>
      </c>
      <c r="D581" s="18">
        <v>1311115</v>
      </c>
      <c r="E581" s="17" t="s">
        <v>83</v>
      </c>
      <c r="F581" s="16">
        <v>19999999.920000002</v>
      </c>
      <c r="G581" s="16">
        <v>20371585.120000001</v>
      </c>
      <c r="H581" s="16">
        <f>SUMIF($B$582:$B$588,"article",H582:H588)</f>
        <v>25841861.640000001</v>
      </c>
      <c r="I581" s="16">
        <f>SUMIF($B$582:$B$588,"article",I582:I588)</f>
        <v>33292864.469999999</v>
      </c>
      <c r="J581" s="16">
        <f>SUMIF($B$582:$B$588,"article",J582:J588)</f>
        <v>-7451002.8299999991</v>
      </c>
      <c r="K581" s="15">
        <f>IF(G581&lt;&gt;0,I581/H581,0)</f>
        <v>1.288330729952782</v>
      </c>
      <c r="L581" s="8">
        <f>I581/H581</f>
        <v>1.288330729952782</v>
      </c>
      <c r="AB581" s="14"/>
      <c r="AC581" s="14"/>
      <c r="AD581" s="14"/>
      <c r="AE581" s="14"/>
      <c r="AF581" s="6"/>
    </row>
    <row r="582" spans="1:33" s="4" customFormat="1" ht="27.75" customHeight="1" x14ac:dyDescent="0.25">
      <c r="A582" s="13" t="s">
        <v>1</v>
      </c>
      <c r="B582" s="13" t="s">
        <v>1</v>
      </c>
      <c r="C582" s="12">
        <v>1311115</v>
      </c>
      <c r="D582" s="11">
        <v>1</v>
      </c>
      <c r="E582" s="10" t="s">
        <v>3</v>
      </c>
      <c r="F582" s="9">
        <v>15675999.92</v>
      </c>
      <c r="G582" s="9">
        <v>15118971.440000001</v>
      </c>
      <c r="H582" s="9">
        <v>20718266.59</v>
      </c>
      <c r="I582" s="9">
        <v>24176158.129999999</v>
      </c>
      <c r="J582" s="9">
        <f>H582-I582</f>
        <v>-3457891.5399999991</v>
      </c>
      <c r="K582" s="8">
        <f>IF(G582&lt;&gt;0,I582/H582,0)</f>
        <v>1.1669006200387926</v>
      </c>
      <c r="L582" s="8">
        <f>I582/H582</f>
        <v>1.1669006200387926</v>
      </c>
      <c r="AB582" s="7"/>
      <c r="AC582" s="7"/>
      <c r="AD582" s="7"/>
      <c r="AE582" s="7"/>
      <c r="AF582" s="6"/>
      <c r="AG582" s="5"/>
    </row>
    <row r="583" spans="1:33" s="4" customFormat="1" ht="27.75" customHeight="1" x14ac:dyDescent="0.25">
      <c r="A583" s="13" t="s">
        <v>1</v>
      </c>
      <c r="B583" s="13" t="s">
        <v>1</v>
      </c>
      <c r="C583" s="12">
        <v>1311115</v>
      </c>
      <c r="D583" s="11">
        <v>2</v>
      </c>
      <c r="E583" s="10" t="s">
        <v>2</v>
      </c>
      <c r="F583" s="9">
        <v>4324000</v>
      </c>
      <c r="G583" s="9">
        <v>5252613.68</v>
      </c>
      <c r="H583" s="9">
        <v>5123595.05</v>
      </c>
      <c r="I583" s="9">
        <v>9116706.3399999999</v>
      </c>
      <c r="J583" s="9">
        <f>H583-I583</f>
        <v>-3993111.29</v>
      </c>
      <c r="K583" s="8">
        <f>IF(G583&lt;&gt;0,I583/H583,0)</f>
        <v>1.779357316695042</v>
      </c>
      <c r="L583" s="8">
        <f>I583/H583</f>
        <v>1.779357316695042</v>
      </c>
      <c r="AB583" s="7"/>
      <c r="AC583" s="7"/>
      <c r="AD583" s="7"/>
      <c r="AE583" s="7"/>
      <c r="AF583" s="6"/>
      <c r="AG583" s="5"/>
    </row>
    <row r="584" spans="1:33" s="4" customFormat="1" ht="27.75" customHeight="1" x14ac:dyDescent="0.25">
      <c r="A584" s="13" t="s">
        <v>1</v>
      </c>
      <c r="B584" s="13" t="s">
        <v>1</v>
      </c>
      <c r="C584" s="12">
        <v>1311115</v>
      </c>
      <c r="D584" s="11">
        <v>3</v>
      </c>
      <c r="E584" s="10" t="s">
        <v>15</v>
      </c>
      <c r="F584" s="9">
        <v>0</v>
      </c>
      <c r="G584" s="9">
        <v>0</v>
      </c>
      <c r="H584" s="9">
        <v>0</v>
      </c>
      <c r="I584" s="9">
        <v>0</v>
      </c>
      <c r="J584" s="9">
        <f>H584-I584</f>
        <v>0</v>
      </c>
      <c r="K584" s="8">
        <f>IF(G584&lt;&gt;0,I584/H584,0)</f>
        <v>0</v>
      </c>
      <c r="L584" s="8" t="e">
        <f>I584/H584</f>
        <v>#DIV/0!</v>
      </c>
      <c r="AB584" s="7"/>
      <c r="AC584" s="7"/>
      <c r="AD584" s="7"/>
      <c r="AE584" s="7"/>
      <c r="AF584" s="6"/>
      <c r="AG584" s="5"/>
    </row>
    <row r="585" spans="1:33" s="4" customFormat="1" ht="27.75" customHeight="1" x14ac:dyDescent="0.25">
      <c r="A585" s="13" t="s">
        <v>1</v>
      </c>
      <c r="B585" s="13" t="s">
        <v>1</v>
      </c>
      <c r="C585" s="12">
        <v>1311115</v>
      </c>
      <c r="D585" s="11">
        <v>4</v>
      </c>
      <c r="E585" s="10" t="s">
        <v>14</v>
      </c>
      <c r="F585" s="9">
        <v>0</v>
      </c>
      <c r="G585" s="9">
        <v>0</v>
      </c>
      <c r="H585" s="9">
        <v>0</v>
      </c>
      <c r="I585" s="9">
        <v>0</v>
      </c>
      <c r="J585" s="9">
        <f>H585-I585</f>
        <v>0</v>
      </c>
      <c r="K585" s="8">
        <f>IF(G585&lt;&gt;0,I585/H585,0)</f>
        <v>0</v>
      </c>
      <c r="L585" s="8" t="e">
        <f>I585/H585</f>
        <v>#DIV/0!</v>
      </c>
      <c r="AB585" s="7"/>
      <c r="AC585" s="7"/>
      <c r="AD585" s="7"/>
      <c r="AE585" s="7"/>
      <c r="AF585" s="6"/>
      <c r="AG585" s="5"/>
    </row>
    <row r="586" spans="1:33" s="4" customFormat="1" ht="27.75" customHeight="1" x14ac:dyDescent="0.25">
      <c r="A586" s="13" t="s">
        <v>1</v>
      </c>
      <c r="B586" s="13" t="s">
        <v>1</v>
      </c>
      <c r="C586" s="12">
        <v>1311115</v>
      </c>
      <c r="D586" s="11">
        <v>5</v>
      </c>
      <c r="E586" s="10" t="s">
        <v>13</v>
      </c>
      <c r="F586" s="9">
        <v>0</v>
      </c>
      <c r="G586" s="9">
        <v>0</v>
      </c>
      <c r="H586" s="9">
        <v>0</v>
      </c>
      <c r="I586" s="9">
        <v>0</v>
      </c>
      <c r="J586" s="9">
        <f>H586-I586</f>
        <v>0</v>
      </c>
      <c r="K586" s="8">
        <f>IF(G586&lt;&gt;0,I586/H586,0)</f>
        <v>0</v>
      </c>
      <c r="L586" s="8" t="e">
        <f>I586/H586</f>
        <v>#DIV/0!</v>
      </c>
      <c r="AB586" s="7"/>
      <c r="AC586" s="7"/>
      <c r="AD586" s="7"/>
      <c r="AE586" s="7"/>
      <c r="AF586" s="6"/>
      <c r="AG586" s="5"/>
    </row>
    <row r="587" spans="1:33" s="4" customFormat="1" ht="27.75" customHeight="1" x14ac:dyDescent="0.25">
      <c r="A587" s="13" t="s">
        <v>1</v>
      </c>
      <c r="B587" s="13" t="s">
        <v>1</v>
      </c>
      <c r="C587" s="12">
        <v>1311115</v>
      </c>
      <c r="D587" s="11">
        <v>7</v>
      </c>
      <c r="E587" s="10" t="s">
        <v>0</v>
      </c>
      <c r="F587" s="9">
        <v>0</v>
      </c>
      <c r="G587" s="9">
        <v>0</v>
      </c>
      <c r="H587" s="9">
        <v>0</v>
      </c>
      <c r="I587" s="9">
        <v>0</v>
      </c>
      <c r="J587" s="9">
        <f>H587-I587</f>
        <v>0</v>
      </c>
      <c r="K587" s="8">
        <f>IF(G587&lt;&gt;0,I587/H587,0)</f>
        <v>0</v>
      </c>
      <c r="L587" s="8" t="e">
        <f>I587/H587</f>
        <v>#DIV/0!</v>
      </c>
      <c r="AB587" s="7"/>
      <c r="AC587" s="7"/>
      <c r="AD587" s="7"/>
      <c r="AE587" s="7"/>
      <c r="AF587" s="6"/>
      <c r="AG587" s="5"/>
    </row>
    <row r="588" spans="1:33" s="4" customFormat="1" ht="27.75" customHeight="1" x14ac:dyDescent="0.25">
      <c r="A588" s="13" t="s">
        <v>1</v>
      </c>
      <c r="B588" s="13" t="s">
        <v>1</v>
      </c>
      <c r="C588" s="12">
        <v>1311115</v>
      </c>
      <c r="D588" s="11">
        <v>9</v>
      </c>
      <c r="E588" s="10" t="s">
        <v>12</v>
      </c>
      <c r="F588" s="9">
        <v>0</v>
      </c>
      <c r="G588" s="9">
        <v>0</v>
      </c>
      <c r="H588" s="9">
        <v>0</v>
      </c>
      <c r="I588" s="9">
        <v>0</v>
      </c>
      <c r="J588" s="9">
        <f>H588-I588</f>
        <v>0</v>
      </c>
      <c r="K588" s="8">
        <f>IF(G588&lt;&gt;0,I588/H588,0)</f>
        <v>0</v>
      </c>
      <c r="L588" s="8" t="e">
        <f>I588/H588</f>
        <v>#DIV/0!</v>
      </c>
      <c r="AB588" s="7"/>
      <c r="AC588" s="7"/>
      <c r="AD588" s="7"/>
      <c r="AE588" s="7"/>
      <c r="AF588" s="6"/>
      <c r="AG588" s="5"/>
    </row>
    <row r="589" spans="1:33" s="2" customFormat="1" ht="27.75" customHeight="1" x14ac:dyDescent="0.25">
      <c r="A589" s="19" t="s">
        <v>5</v>
      </c>
      <c r="B589" s="19" t="s">
        <v>5</v>
      </c>
      <c r="C589" s="19" t="s">
        <v>5</v>
      </c>
      <c r="D589" s="18">
        <v>1311117</v>
      </c>
      <c r="E589" s="17" t="s">
        <v>82</v>
      </c>
      <c r="F589" s="16">
        <v>319390010</v>
      </c>
      <c r="G589" s="16">
        <v>469595750.48000002</v>
      </c>
      <c r="H589" s="16">
        <f>SUMIF($B$590:$B$596,"article",H590:H596)</f>
        <v>938325470.20000005</v>
      </c>
      <c r="I589" s="16">
        <f>SUMIF($B$590:$B$596,"article",I590:I596)</f>
        <v>896838939.9799999</v>
      </c>
      <c r="J589" s="16">
        <f>SUMIF($B$590:$B$596,"article",J590:J596)</f>
        <v>41486530.220000118</v>
      </c>
      <c r="K589" s="15">
        <f>IF(G589&lt;&gt;0,I589/H589,0)</f>
        <v>0.95578663103842054</v>
      </c>
      <c r="L589" s="8">
        <f>I589/H589</f>
        <v>0.95578663103842054</v>
      </c>
      <c r="AB589" s="14"/>
      <c r="AC589" s="14"/>
      <c r="AD589" s="14"/>
      <c r="AE589" s="14"/>
      <c r="AF589" s="6"/>
    </row>
    <row r="590" spans="1:33" s="4" customFormat="1" ht="27.75" customHeight="1" x14ac:dyDescent="0.25">
      <c r="A590" s="13" t="s">
        <v>1</v>
      </c>
      <c r="B590" s="13" t="s">
        <v>1</v>
      </c>
      <c r="C590" s="12">
        <v>1311117</v>
      </c>
      <c r="D590" s="11">
        <v>1</v>
      </c>
      <c r="E590" s="10" t="s">
        <v>3</v>
      </c>
      <c r="F590" s="9">
        <v>262068010</v>
      </c>
      <c r="G590" s="9">
        <v>418257256.38</v>
      </c>
      <c r="H590" s="9">
        <v>843870489.20000005</v>
      </c>
      <c r="I590" s="9">
        <v>803997063.05999994</v>
      </c>
      <c r="J590" s="9">
        <f>H590-I590</f>
        <v>39873426.140000105</v>
      </c>
      <c r="K590" s="8">
        <f>IF(G590&lt;&gt;0,I590/H590,0)</f>
        <v>0.95274935354381141</v>
      </c>
      <c r="L590" s="8">
        <f>I590/H590</f>
        <v>0.95274935354381141</v>
      </c>
      <c r="AB590" s="7"/>
      <c r="AC590" s="7"/>
      <c r="AD590" s="7"/>
      <c r="AE590" s="7"/>
      <c r="AF590" s="6"/>
      <c r="AG590" s="5"/>
    </row>
    <row r="591" spans="1:33" s="4" customFormat="1" ht="27.75" customHeight="1" x14ac:dyDescent="0.25">
      <c r="A591" s="13" t="s">
        <v>1</v>
      </c>
      <c r="B591" s="13" t="s">
        <v>1</v>
      </c>
      <c r="C591" s="12">
        <v>1311117</v>
      </c>
      <c r="D591" s="11">
        <v>2</v>
      </c>
      <c r="E591" s="10" t="s">
        <v>2</v>
      </c>
      <c r="F591" s="9">
        <v>57322000</v>
      </c>
      <c r="G591" s="9">
        <v>51338494.099999994</v>
      </c>
      <c r="H591" s="9">
        <v>94454981</v>
      </c>
      <c r="I591" s="9">
        <v>92841876.919999987</v>
      </c>
      <c r="J591" s="9">
        <f>H591-I591</f>
        <v>1613104.0800000131</v>
      </c>
      <c r="K591" s="8">
        <f>IF(G591&lt;&gt;0,I591/H591,0)</f>
        <v>0.98292197973127526</v>
      </c>
      <c r="L591" s="8">
        <f>I591/H591</f>
        <v>0.98292197973127526</v>
      </c>
      <c r="AB591" s="7"/>
      <c r="AC591" s="7"/>
      <c r="AD591" s="7"/>
      <c r="AE591" s="7"/>
      <c r="AF591" s="6"/>
      <c r="AG591" s="5"/>
    </row>
    <row r="592" spans="1:33" s="4" customFormat="1" ht="27.75" customHeight="1" x14ac:dyDescent="0.25">
      <c r="A592" s="13" t="s">
        <v>1</v>
      </c>
      <c r="B592" s="13" t="s">
        <v>1</v>
      </c>
      <c r="C592" s="12">
        <v>1311117</v>
      </c>
      <c r="D592" s="11">
        <v>3</v>
      </c>
      <c r="E592" s="10" t="s">
        <v>15</v>
      </c>
      <c r="F592" s="9">
        <v>0</v>
      </c>
      <c r="G592" s="9">
        <v>0</v>
      </c>
      <c r="H592" s="9">
        <v>0</v>
      </c>
      <c r="I592" s="9">
        <v>0</v>
      </c>
      <c r="J592" s="9">
        <f>H592-I592</f>
        <v>0</v>
      </c>
      <c r="K592" s="8">
        <f>IF(G592&lt;&gt;0,I592/H592,0)</f>
        <v>0</v>
      </c>
      <c r="L592" s="8" t="e">
        <f>I592/H592</f>
        <v>#DIV/0!</v>
      </c>
      <c r="AB592" s="7"/>
      <c r="AC592" s="7"/>
      <c r="AD592" s="7"/>
      <c r="AE592" s="7"/>
      <c r="AF592" s="6"/>
      <c r="AG592" s="5"/>
    </row>
    <row r="593" spans="1:33" s="4" customFormat="1" ht="27.75" customHeight="1" x14ac:dyDescent="0.25">
      <c r="A593" s="13" t="s">
        <v>1</v>
      </c>
      <c r="B593" s="13" t="s">
        <v>1</v>
      </c>
      <c r="C593" s="12">
        <v>1311117</v>
      </c>
      <c r="D593" s="11">
        <v>4</v>
      </c>
      <c r="E593" s="10" t="s">
        <v>14</v>
      </c>
      <c r="F593" s="9">
        <v>0</v>
      </c>
      <c r="G593" s="9">
        <v>0</v>
      </c>
      <c r="H593" s="9">
        <v>0</v>
      </c>
      <c r="I593" s="9">
        <v>0</v>
      </c>
      <c r="J593" s="9">
        <f>H593-I593</f>
        <v>0</v>
      </c>
      <c r="K593" s="8">
        <f>IF(G593&lt;&gt;0,I593/H593,0)</f>
        <v>0</v>
      </c>
      <c r="L593" s="8" t="e">
        <f>I593/H593</f>
        <v>#DIV/0!</v>
      </c>
      <c r="AB593" s="7"/>
      <c r="AC593" s="7"/>
      <c r="AD593" s="7"/>
      <c r="AE593" s="7"/>
      <c r="AF593" s="6"/>
      <c r="AG593" s="5"/>
    </row>
    <row r="594" spans="1:33" s="4" customFormat="1" ht="27.75" customHeight="1" x14ac:dyDescent="0.25">
      <c r="A594" s="13" t="s">
        <v>1</v>
      </c>
      <c r="B594" s="13" t="s">
        <v>1</v>
      </c>
      <c r="C594" s="12">
        <v>1311117</v>
      </c>
      <c r="D594" s="11">
        <v>5</v>
      </c>
      <c r="E594" s="10" t="s">
        <v>13</v>
      </c>
      <c r="F594" s="9">
        <v>0</v>
      </c>
      <c r="G594" s="9">
        <v>0</v>
      </c>
      <c r="H594" s="9">
        <v>0</v>
      </c>
      <c r="I594" s="9">
        <v>0</v>
      </c>
      <c r="J594" s="9">
        <f>H594-I594</f>
        <v>0</v>
      </c>
      <c r="K594" s="8">
        <f>IF(G594&lt;&gt;0,I594/H594,0)</f>
        <v>0</v>
      </c>
      <c r="L594" s="8" t="e">
        <f>I594/H594</f>
        <v>#DIV/0!</v>
      </c>
      <c r="AB594" s="7"/>
      <c r="AC594" s="7"/>
      <c r="AD594" s="7"/>
      <c r="AE594" s="7"/>
      <c r="AF594" s="6"/>
      <c r="AG594" s="5"/>
    </row>
    <row r="595" spans="1:33" s="4" customFormat="1" ht="27.75" customHeight="1" x14ac:dyDescent="0.25">
      <c r="A595" s="13" t="s">
        <v>1</v>
      </c>
      <c r="B595" s="13" t="s">
        <v>1</v>
      </c>
      <c r="C595" s="12">
        <v>1311117</v>
      </c>
      <c r="D595" s="11">
        <v>7</v>
      </c>
      <c r="E595" s="10" t="s">
        <v>0</v>
      </c>
      <c r="F595" s="9">
        <v>0</v>
      </c>
      <c r="G595" s="9">
        <v>0</v>
      </c>
      <c r="H595" s="9">
        <v>0</v>
      </c>
      <c r="I595" s="9">
        <v>0</v>
      </c>
      <c r="J595" s="9">
        <f>H595-I595</f>
        <v>0</v>
      </c>
      <c r="K595" s="8">
        <f>IF(G595&lt;&gt;0,I595/H595,0)</f>
        <v>0</v>
      </c>
      <c r="L595" s="8" t="e">
        <f>I595/H595</f>
        <v>#DIV/0!</v>
      </c>
      <c r="AB595" s="7"/>
      <c r="AC595" s="7"/>
      <c r="AD595" s="7"/>
      <c r="AE595" s="7"/>
      <c r="AF595" s="6"/>
      <c r="AG595" s="5"/>
    </row>
    <row r="596" spans="1:33" s="4" customFormat="1" ht="27.75" customHeight="1" x14ac:dyDescent="0.25">
      <c r="A596" s="13" t="s">
        <v>1</v>
      </c>
      <c r="B596" s="13" t="s">
        <v>1</v>
      </c>
      <c r="C596" s="12">
        <v>1311117</v>
      </c>
      <c r="D596" s="11">
        <v>9</v>
      </c>
      <c r="E596" s="10" t="s">
        <v>12</v>
      </c>
      <c r="F596" s="9">
        <v>0</v>
      </c>
      <c r="G596" s="9">
        <v>0</v>
      </c>
      <c r="H596" s="9">
        <v>0</v>
      </c>
      <c r="I596" s="9">
        <v>0</v>
      </c>
      <c r="J596" s="9">
        <f>H596-I596</f>
        <v>0</v>
      </c>
      <c r="K596" s="8">
        <f>IF(G596&lt;&gt;0,I596/H596,0)</f>
        <v>0</v>
      </c>
      <c r="L596" s="8" t="e">
        <f>I596/H596</f>
        <v>#DIV/0!</v>
      </c>
      <c r="AB596" s="7"/>
      <c r="AC596" s="7"/>
      <c r="AD596" s="7"/>
      <c r="AE596" s="7"/>
      <c r="AF596" s="6"/>
      <c r="AG596" s="5"/>
    </row>
    <row r="597" spans="1:33" s="2" customFormat="1" ht="27.75" customHeight="1" x14ac:dyDescent="0.25">
      <c r="A597" s="19" t="s">
        <v>5</v>
      </c>
      <c r="B597" s="19" t="s">
        <v>5</v>
      </c>
      <c r="C597" s="19" t="s">
        <v>5</v>
      </c>
      <c r="D597" s="18">
        <v>1311118</v>
      </c>
      <c r="E597" s="17" t="s">
        <v>81</v>
      </c>
      <c r="F597" s="16">
        <v>71509675.359999999</v>
      </c>
      <c r="G597" s="16">
        <v>74231024.889999986</v>
      </c>
      <c r="H597" s="16">
        <f>SUMIF($B$598:$B$600,"article",H598:H600)</f>
        <v>97513301.820000008</v>
      </c>
      <c r="I597" s="16">
        <f>SUMIF($B$598:$B$600,"article",I598:I600)</f>
        <v>100008404.54999998</v>
      </c>
      <c r="J597" s="16">
        <f>SUMIF($B$598:$B$600,"article",J598:J600)</f>
        <v>-2495102.7299999818</v>
      </c>
      <c r="K597" s="15">
        <f>IF(G597&lt;&gt;0,I597/H597,0)</f>
        <v>1.0255873063821148</v>
      </c>
      <c r="L597" s="8">
        <f>I597/H597</f>
        <v>1.0255873063821148</v>
      </c>
      <c r="M597" s="57">
        <f>SUMIF($B$600:$B$600,"article",M600:M600)</f>
        <v>0</v>
      </c>
      <c r="N597" s="57">
        <f>SUMIF($B$600:$B$600,"article",N600:N600)</f>
        <v>0</v>
      </c>
      <c r="O597" s="57">
        <f>SUMIF($B$600:$B$600,"article",O600:O600)</f>
        <v>0</v>
      </c>
      <c r="P597" s="57">
        <f>SUMIF($B$600:$B$600,"article",P600:P600)</f>
        <v>0</v>
      </c>
      <c r="Q597" s="57">
        <f>SUMIF($B$600:$B$600,"article",Q600:Q600)</f>
        <v>0</v>
      </c>
      <c r="R597" s="57"/>
      <c r="S597" s="57"/>
      <c r="T597" s="57"/>
      <c r="U597" s="57"/>
      <c r="V597" s="57"/>
      <c r="W597" s="57"/>
      <c r="X597" s="57"/>
      <c r="Y597" s="57"/>
      <c r="Z597" s="57"/>
      <c r="AA597" s="57"/>
      <c r="AB597" s="57"/>
      <c r="AC597" s="57"/>
      <c r="AD597" s="14"/>
      <c r="AE597" s="14"/>
      <c r="AF597" s="6"/>
    </row>
    <row r="598" spans="1:33" s="4" customFormat="1" ht="27.75" customHeight="1" x14ac:dyDescent="0.25">
      <c r="A598" s="13" t="s">
        <v>1</v>
      </c>
      <c r="B598" s="13" t="s">
        <v>1</v>
      </c>
      <c r="C598" s="12">
        <v>1311118</v>
      </c>
      <c r="D598" s="11">
        <v>1</v>
      </c>
      <c r="E598" s="10" t="s">
        <v>3</v>
      </c>
      <c r="F598" s="9">
        <v>20000000</v>
      </c>
      <c r="G598" s="9">
        <v>18703149.979999997</v>
      </c>
      <c r="H598" s="9">
        <v>26013301.420000002</v>
      </c>
      <c r="I598" s="9">
        <v>26012408.600000001</v>
      </c>
      <c r="J598" s="9">
        <f>H598-I598</f>
        <v>892.82000000029802</v>
      </c>
      <c r="K598" s="8">
        <f>IF(G598&lt;&gt;0,I598/H598,0)</f>
        <v>0.99996567832796057</v>
      </c>
      <c r="L598" s="8">
        <f>I598/H598</f>
        <v>0.99996567832796057</v>
      </c>
      <c r="AB598" s="7"/>
      <c r="AC598" s="7"/>
      <c r="AD598" s="7"/>
      <c r="AE598" s="7"/>
      <c r="AF598" s="6"/>
      <c r="AG598" s="5"/>
    </row>
    <row r="599" spans="1:33" s="4" customFormat="1" ht="27.75" customHeight="1" x14ac:dyDescent="0.25">
      <c r="A599" s="13" t="s">
        <v>1</v>
      </c>
      <c r="B599" s="13" t="s">
        <v>1</v>
      </c>
      <c r="C599" s="12">
        <v>1311118</v>
      </c>
      <c r="D599" s="11">
        <v>2</v>
      </c>
      <c r="E599" s="10" t="s">
        <v>2</v>
      </c>
      <c r="F599" s="9">
        <v>51509675.359999999</v>
      </c>
      <c r="G599" s="9">
        <v>55527874.909999996</v>
      </c>
      <c r="H599" s="9">
        <v>71500000.400000006</v>
      </c>
      <c r="I599" s="9">
        <v>73995995.949999988</v>
      </c>
      <c r="J599" s="9">
        <f>H599-I599</f>
        <v>-2495995.5499999821</v>
      </c>
      <c r="K599" s="8">
        <f>IF(G599&lt;&gt;0,I599/H599,0)</f>
        <v>1.0349090284760332</v>
      </c>
      <c r="L599" s="8">
        <f>I599/H599</f>
        <v>1.0349090284760332</v>
      </c>
      <c r="AB599" s="7"/>
      <c r="AC599" s="7"/>
      <c r="AD599" s="7"/>
      <c r="AE599" s="7"/>
      <c r="AF599" s="6"/>
      <c r="AG599" s="5"/>
    </row>
    <row r="600" spans="1:33" s="4" customFormat="1" ht="27.75" customHeight="1" x14ac:dyDescent="0.25">
      <c r="A600" s="13" t="s">
        <v>1</v>
      </c>
      <c r="B600" s="13" t="s">
        <v>1</v>
      </c>
      <c r="C600" s="12">
        <v>1311118</v>
      </c>
      <c r="D600" s="11">
        <v>7</v>
      </c>
      <c r="E600" s="10" t="s">
        <v>0</v>
      </c>
      <c r="F600" s="9">
        <v>0</v>
      </c>
      <c r="G600" s="9">
        <v>0</v>
      </c>
      <c r="H600" s="9">
        <v>0</v>
      </c>
      <c r="I600" s="9">
        <v>0</v>
      </c>
      <c r="J600" s="9">
        <f>H600-I600</f>
        <v>0</v>
      </c>
      <c r="K600" s="8">
        <f>IF(G600&lt;&gt;0,I600/H600,0)</f>
        <v>0</v>
      </c>
      <c r="L600" s="8" t="e">
        <f>I600/H600</f>
        <v>#DIV/0!</v>
      </c>
      <c r="AB600" s="7"/>
      <c r="AC600" s="7"/>
      <c r="AD600" s="7"/>
      <c r="AE600" s="7"/>
      <c r="AF600" s="6"/>
      <c r="AG600" s="5"/>
    </row>
    <row r="601" spans="1:33" s="2" customFormat="1" ht="27.75" customHeight="1" x14ac:dyDescent="0.25">
      <c r="A601" s="31" t="s">
        <v>9</v>
      </c>
      <c r="B601" s="31" t="s">
        <v>9</v>
      </c>
      <c r="C601" s="31" t="s">
        <v>9</v>
      </c>
      <c r="D601" s="30">
        <v>1312</v>
      </c>
      <c r="E601" s="29" t="s">
        <v>80</v>
      </c>
      <c r="F601" s="28">
        <v>1117593398.375</v>
      </c>
      <c r="G601" s="28">
        <v>1098582949.1590004</v>
      </c>
      <c r="H601" s="28">
        <f>SUMIF($B$602:$B$645,"chap",H602:H645)</f>
        <v>1520888232.72</v>
      </c>
      <c r="I601" s="28">
        <f>SUMIF($B$602:$B$645,"chap",I602:I645)</f>
        <v>1457545264.25</v>
      </c>
      <c r="J601" s="28">
        <f>SUMIF($B$602:$B$645,"chap",J602:J645)</f>
        <v>63342968.469999962</v>
      </c>
      <c r="K601" s="27">
        <f>IF(G601&lt;&gt;0,I601/H601,0)</f>
        <v>0.95835133239428405</v>
      </c>
      <c r="L601" s="8">
        <f>I601/H601</f>
        <v>0.95835133239428405</v>
      </c>
      <c r="AB601" s="26"/>
      <c r="AC601" s="26"/>
      <c r="AD601" s="26"/>
      <c r="AE601" s="26"/>
      <c r="AF601" s="6"/>
    </row>
    <row r="602" spans="1:33" s="20" customFormat="1" ht="27.75" customHeight="1" x14ac:dyDescent="0.25">
      <c r="A602" s="25" t="s">
        <v>7</v>
      </c>
      <c r="B602" s="25" t="s">
        <v>7</v>
      </c>
      <c r="C602" s="25" t="s">
        <v>7</v>
      </c>
      <c r="D602" s="24">
        <v>13121</v>
      </c>
      <c r="E602" s="23" t="s">
        <v>6</v>
      </c>
      <c r="F602" s="22">
        <v>1117593398.375</v>
      </c>
      <c r="G602" s="22">
        <v>1098582949.1590004</v>
      </c>
      <c r="H602" s="22">
        <f>SUMIF($B$603:$B$645,"section",H603:H645)</f>
        <v>1520888232.72</v>
      </c>
      <c r="I602" s="22">
        <f>SUMIF($B$603:$B$645,"section",I603:I645)</f>
        <v>1457545264.25</v>
      </c>
      <c r="J602" s="22">
        <f>SUMIF($B$603:$B$645,"section",J603:J645)</f>
        <v>63342968.469999962</v>
      </c>
      <c r="K602" s="21">
        <f>IF(G602&lt;&gt;0,I602/H602,0)</f>
        <v>0.95835133239428405</v>
      </c>
      <c r="L602" s="8">
        <f>I602/H602</f>
        <v>0.95835133239428405</v>
      </c>
      <c r="AF602" s="6"/>
    </row>
    <row r="603" spans="1:33" s="2" customFormat="1" ht="27.75" customHeight="1" x14ac:dyDescent="0.25">
      <c r="A603" s="19" t="s">
        <v>5</v>
      </c>
      <c r="B603" s="19" t="s">
        <v>5</v>
      </c>
      <c r="C603" s="19" t="s">
        <v>5</v>
      </c>
      <c r="D603" s="18">
        <v>1312111</v>
      </c>
      <c r="E603" s="17" t="s">
        <v>56</v>
      </c>
      <c r="F603" s="16">
        <v>141836316.06099996</v>
      </c>
      <c r="G603" s="16">
        <v>113914724.45500003</v>
      </c>
      <c r="H603" s="16">
        <f>SUMIF($B$604:$B$610,"article",H604:H610)</f>
        <v>119991733.30999999</v>
      </c>
      <c r="I603" s="16">
        <f>SUMIF($B$604:$B$610,"article",I604:I610)</f>
        <v>122200467.16</v>
      </c>
      <c r="J603" s="16">
        <f>SUMIF($B$604:$B$610,"article",J604:J610)</f>
        <v>-2208733.8499999996</v>
      </c>
      <c r="K603" s="15">
        <f>IF(G603&lt;&gt;0,I603/H603,0)</f>
        <v>1.0184073834844416</v>
      </c>
      <c r="L603" s="8">
        <f>I603/H603</f>
        <v>1.0184073834844416</v>
      </c>
      <c r="AB603" s="14"/>
      <c r="AC603" s="14"/>
      <c r="AD603" s="14"/>
      <c r="AE603" s="14"/>
      <c r="AF603" s="6"/>
    </row>
    <row r="604" spans="1:33" s="4" customFormat="1" ht="27.75" customHeight="1" x14ac:dyDescent="0.25">
      <c r="A604" s="13" t="s">
        <v>1</v>
      </c>
      <c r="B604" s="13" t="s">
        <v>1</v>
      </c>
      <c r="C604" s="12">
        <v>1312111</v>
      </c>
      <c r="D604" s="11">
        <v>1</v>
      </c>
      <c r="E604" s="10" t="s">
        <v>3</v>
      </c>
      <c r="F604" s="9">
        <v>109482430.73999998</v>
      </c>
      <c r="G604" s="9">
        <v>107414316.95500003</v>
      </c>
      <c r="H604" s="9">
        <v>116991325.91</v>
      </c>
      <c r="I604" s="9">
        <v>122200467.16</v>
      </c>
      <c r="J604" s="9">
        <f>H604-I604</f>
        <v>-5209141.25</v>
      </c>
      <c r="K604" s="56">
        <f>IF(G604&lt;&gt;0,I604/H604,0)</f>
        <v>1.0445258758243952</v>
      </c>
      <c r="L604" s="8">
        <f>I604/H604</f>
        <v>1.0445258758243952</v>
      </c>
      <c r="AB604" s="7"/>
      <c r="AC604" s="7"/>
      <c r="AD604" s="7"/>
      <c r="AE604" s="7"/>
      <c r="AF604" s="6"/>
      <c r="AG604" s="5"/>
    </row>
    <row r="605" spans="1:33" s="4" customFormat="1" ht="27.75" customHeight="1" x14ac:dyDescent="0.25">
      <c r="A605" s="13" t="s">
        <v>1</v>
      </c>
      <c r="B605" s="13" t="s">
        <v>1</v>
      </c>
      <c r="C605" s="12">
        <v>1312111</v>
      </c>
      <c r="D605" s="11">
        <v>2</v>
      </c>
      <c r="E605" s="10" t="s">
        <v>2</v>
      </c>
      <c r="F605" s="9">
        <v>3736572.99</v>
      </c>
      <c r="G605" s="9">
        <v>134460</v>
      </c>
      <c r="H605" s="9">
        <v>634460</v>
      </c>
      <c r="I605" s="9">
        <v>0</v>
      </c>
      <c r="J605" s="9">
        <f>H605-I605</f>
        <v>634460</v>
      </c>
      <c r="K605" s="55">
        <f>IF(G605&lt;&gt;0,I605/H605,0)</f>
        <v>0</v>
      </c>
      <c r="L605" s="8">
        <f>I605/H605</f>
        <v>0</v>
      </c>
      <c r="AB605" s="7"/>
      <c r="AC605" s="7"/>
      <c r="AD605" s="7"/>
      <c r="AE605" s="7"/>
      <c r="AF605" s="6"/>
      <c r="AG605" s="5"/>
    </row>
    <row r="606" spans="1:33" s="4" customFormat="1" ht="27.75" customHeight="1" x14ac:dyDescent="0.25">
      <c r="A606" s="13" t="s">
        <v>1</v>
      </c>
      <c r="B606" s="13" t="s">
        <v>1</v>
      </c>
      <c r="C606" s="12">
        <v>1312111</v>
      </c>
      <c r="D606" s="11">
        <v>3</v>
      </c>
      <c r="E606" s="10" t="s">
        <v>15</v>
      </c>
      <c r="F606" s="9">
        <v>4009140.05</v>
      </c>
      <c r="G606" s="9">
        <v>515947.5</v>
      </c>
      <c r="H606" s="9">
        <v>565947.1</v>
      </c>
      <c r="I606" s="9">
        <v>0</v>
      </c>
      <c r="J606" s="9">
        <f>H606-I606</f>
        <v>565947.1</v>
      </c>
      <c r="K606" s="55">
        <f>IF(G606&lt;&gt;0,I606/H606,0)</f>
        <v>0</v>
      </c>
      <c r="L606" s="8">
        <f>I606/H606</f>
        <v>0</v>
      </c>
      <c r="AB606" s="7"/>
      <c r="AC606" s="7"/>
      <c r="AD606" s="7"/>
      <c r="AE606" s="7"/>
      <c r="AF606" s="6"/>
      <c r="AG606" s="5"/>
    </row>
    <row r="607" spans="1:33" s="4" customFormat="1" ht="27.75" customHeight="1" x14ac:dyDescent="0.25">
      <c r="A607" s="13" t="s">
        <v>1</v>
      </c>
      <c r="B607" s="13" t="s">
        <v>1</v>
      </c>
      <c r="C607" s="12">
        <v>1312111</v>
      </c>
      <c r="D607" s="11">
        <v>4</v>
      </c>
      <c r="E607" s="10" t="s">
        <v>14</v>
      </c>
      <c r="F607" s="9">
        <v>0</v>
      </c>
      <c r="G607" s="9">
        <v>0</v>
      </c>
      <c r="H607" s="9">
        <v>0</v>
      </c>
      <c r="I607" s="9">
        <v>0</v>
      </c>
      <c r="J607" s="9">
        <f>H607-I607</f>
        <v>0</v>
      </c>
      <c r="K607" s="55">
        <f>IF(G607&lt;&gt;0,I607/H607,0)</f>
        <v>0</v>
      </c>
      <c r="L607" s="8" t="e">
        <f>I607/H607</f>
        <v>#DIV/0!</v>
      </c>
      <c r="AB607" s="7"/>
      <c r="AC607" s="7"/>
      <c r="AD607" s="7"/>
      <c r="AE607" s="7"/>
      <c r="AF607" s="6"/>
      <c r="AG607" s="5"/>
    </row>
    <row r="608" spans="1:33" s="4" customFormat="1" ht="27.75" customHeight="1" x14ac:dyDescent="0.25">
      <c r="A608" s="13" t="s">
        <v>1</v>
      </c>
      <c r="B608" s="13" t="s">
        <v>1</v>
      </c>
      <c r="C608" s="12">
        <v>1312111</v>
      </c>
      <c r="D608" s="11">
        <v>5</v>
      </c>
      <c r="E608" s="10" t="s">
        <v>13</v>
      </c>
      <c r="F608" s="9">
        <v>0</v>
      </c>
      <c r="G608" s="9">
        <v>0</v>
      </c>
      <c r="H608" s="9">
        <v>0</v>
      </c>
      <c r="I608" s="9">
        <v>0</v>
      </c>
      <c r="J608" s="9">
        <f>H608-I608</f>
        <v>0</v>
      </c>
      <c r="K608" s="55">
        <f>IF(G608&lt;&gt;0,I608/H608,0)</f>
        <v>0</v>
      </c>
      <c r="L608" s="8" t="e">
        <f>I608/H608</f>
        <v>#DIV/0!</v>
      </c>
      <c r="AB608" s="7"/>
      <c r="AC608" s="7"/>
      <c r="AD608" s="7"/>
      <c r="AE608" s="7"/>
      <c r="AF608" s="6"/>
      <c r="AG608" s="5"/>
    </row>
    <row r="609" spans="1:33" s="4" customFormat="1" ht="27.75" customHeight="1" x14ac:dyDescent="0.25">
      <c r="A609" s="13" t="s">
        <v>1</v>
      </c>
      <c r="B609" s="13" t="s">
        <v>1</v>
      </c>
      <c r="C609" s="12">
        <v>1312111</v>
      </c>
      <c r="D609" s="11">
        <v>7</v>
      </c>
      <c r="E609" s="10" t="s">
        <v>0</v>
      </c>
      <c r="F609" s="9">
        <v>1000000</v>
      </c>
      <c r="G609" s="9">
        <v>0</v>
      </c>
      <c r="H609" s="9">
        <v>0</v>
      </c>
      <c r="I609" s="9">
        <v>0</v>
      </c>
      <c r="J609" s="9">
        <f>H609-I609</f>
        <v>0</v>
      </c>
      <c r="K609" s="55">
        <f>IF(G609&lt;&gt;0,I609/H609,0)</f>
        <v>0</v>
      </c>
      <c r="L609" s="8" t="e">
        <f>I609/H609</f>
        <v>#DIV/0!</v>
      </c>
      <c r="AB609" s="7"/>
      <c r="AC609" s="7"/>
      <c r="AD609" s="7"/>
      <c r="AE609" s="7"/>
      <c r="AF609" s="6"/>
      <c r="AG609" s="5"/>
    </row>
    <row r="610" spans="1:33" s="4" customFormat="1" ht="27.75" customHeight="1" x14ac:dyDescent="0.25">
      <c r="A610" s="13" t="s">
        <v>1</v>
      </c>
      <c r="B610" s="13" t="s">
        <v>1</v>
      </c>
      <c r="C610" s="12">
        <v>1312111</v>
      </c>
      <c r="D610" s="11">
        <v>9</v>
      </c>
      <c r="E610" s="10" t="s">
        <v>12</v>
      </c>
      <c r="F610" s="9">
        <v>23608172.280999999</v>
      </c>
      <c r="G610" s="9">
        <v>5850000</v>
      </c>
      <c r="H610" s="9">
        <v>1800000.3</v>
      </c>
      <c r="I610" s="9">
        <v>0</v>
      </c>
      <c r="J610" s="9">
        <f>H610-I610</f>
        <v>1800000.3</v>
      </c>
      <c r="K610" s="54">
        <f>IF(G610&lt;&gt;0,I610/H610,0)</f>
        <v>0</v>
      </c>
      <c r="L610" s="8">
        <f>I610/H610</f>
        <v>0</v>
      </c>
      <c r="AB610" s="7"/>
      <c r="AC610" s="7"/>
      <c r="AD610" s="7"/>
      <c r="AE610" s="7"/>
      <c r="AF610" s="6"/>
      <c r="AG610" s="5"/>
    </row>
    <row r="611" spans="1:33" s="2" customFormat="1" ht="27.75" customHeight="1" x14ac:dyDescent="0.25">
      <c r="A611" s="19" t="s">
        <v>5</v>
      </c>
      <c r="B611" s="19" t="s">
        <v>5</v>
      </c>
      <c r="C611" s="19" t="s">
        <v>5</v>
      </c>
      <c r="D611" s="18">
        <v>1312112</v>
      </c>
      <c r="E611" s="17" t="s">
        <v>55</v>
      </c>
      <c r="F611" s="16">
        <v>696392247.56500006</v>
      </c>
      <c r="G611" s="16">
        <v>668193010.61500025</v>
      </c>
      <c r="H611" s="16">
        <f>SUMIF($B$612:$B$618,"article",H612:H618)</f>
        <v>971010924.34000003</v>
      </c>
      <c r="I611" s="16">
        <f>SUMIF($B$612:$B$618,"article",I612:I618)</f>
        <v>918292552.35000002</v>
      </c>
      <c r="J611" s="16">
        <f>SUMIF($B$612:$B$618,"article",J612:J618)</f>
        <v>52718371.989999942</v>
      </c>
      <c r="K611" s="15">
        <f>IF(G611&lt;&gt;0,I611/H611,0)</f>
        <v>0.9457077457436095</v>
      </c>
      <c r="L611" s="8">
        <f>I611/H611</f>
        <v>0.9457077457436095</v>
      </c>
      <c r="AB611" s="14"/>
      <c r="AC611" s="14"/>
      <c r="AD611" s="14"/>
      <c r="AE611" s="14"/>
      <c r="AF611" s="6"/>
    </row>
    <row r="612" spans="1:33" s="4" customFormat="1" ht="27.75" customHeight="1" x14ac:dyDescent="0.25">
      <c r="A612" s="13" t="s">
        <v>1</v>
      </c>
      <c r="B612" s="13" t="s">
        <v>1</v>
      </c>
      <c r="C612" s="12">
        <v>1312112</v>
      </c>
      <c r="D612" s="11">
        <v>1</v>
      </c>
      <c r="E612" s="10" t="s">
        <v>3</v>
      </c>
      <c r="F612" s="9">
        <v>567446888.28999996</v>
      </c>
      <c r="G612" s="9">
        <v>567490083.6900003</v>
      </c>
      <c r="H612" s="9">
        <v>806457997.74000001</v>
      </c>
      <c r="I612" s="9">
        <v>769935578.68000007</v>
      </c>
      <c r="J612" s="9">
        <f>H612-I612</f>
        <v>36522419.059999943</v>
      </c>
      <c r="K612" s="56">
        <f>IF(G612&lt;&gt;0,I612/H612,0)</f>
        <v>0.95471255891521989</v>
      </c>
      <c r="L612" s="8">
        <f>I612/H612</f>
        <v>0.95471255891521989</v>
      </c>
      <c r="AB612" s="7"/>
      <c r="AC612" s="7"/>
      <c r="AD612" s="7"/>
      <c r="AE612" s="7"/>
      <c r="AF612" s="6"/>
      <c r="AG612" s="5"/>
    </row>
    <row r="613" spans="1:33" s="4" customFormat="1" ht="27.75" customHeight="1" x14ac:dyDescent="0.25">
      <c r="A613" s="13" t="s">
        <v>1</v>
      </c>
      <c r="B613" s="13" t="s">
        <v>1</v>
      </c>
      <c r="C613" s="12">
        <v>1312112</v>
      </c>
      <c r="D613" s="11">
        <v>2</v>
      </c>
      <c r="E613" s="10" t="s">
        <v>2</v>
      </c>
      <c r="F613" s="9">
        <v>38885515.978</v>
      </c>
      <c r="G613" s="9">
        <v>17399120.249999996</v>
      </c>
      <c r="H613" s="9">
        <v>9749120</v>
      </c>
      <c r="I613" s="9">
        <v>16865532.259999998</v>
      </c>
      <c r="J613" s="9">
        <f>H613-I613</f>
        <v>-7116412.2599999979</v>
      </c>
      <c r="K613" s="55">
        <f>IF(G613&lt;&gt;0,I613/H613,0)</f>
        <v>1.7299543199796492</v>
      </c>
      <c r="L613" s="8">
        <f>I613/H613</f>
        <v>1.7299543199796492</v>
      </c>
      <c r="AB613" s="7"/>
      <c r="AC613" s="7"/>
      <c r="AD613" s="7"/>
      <c r="AE613" s="7"/>
      <c r="AF613" s="6"/>
      <c r="AG613" s="5"/>
    </row>
    <row r="614" spans="1:33" s="4" customFormat="1" ht="27.75" customHeight="1" x14ac:dyDescent="0.25">
      <c r="A614" s="13" t="s">
        <v>1</v>
      </c>
      <c r="B614" s="13" t="s">
        <v>1</v>
      </c>
      <c r="C614" s="12">
        <v>1312112</v>
      </c>
      <c r="D614" s="11">
        <v>3</v>
      </c>
      <c r="E614" s="10" t="s">
        <v>15</v>
      </c>
      <c r="F614" s="9">
        <v>30449163.728</v>
      </c>
      <c r="G614" s="9">
        <v>57003806.674999997</v>
      </c>
      <c r="H614" s="9">
        <v>115453806.69</v>
      </c>
      <c r="I614" s="9">
        <v>111206978.42</v>
      </c>
      <c r="J614" s="9">
        <f>H614-I614</f>
        <v>4246828.2699999958</v>
      </c>
      <c r="K614" s="55">
        <f>IF(G614&lt;&gt;0,I614/H614,0)</f>
        <v>0.96321621268493152</v>
      </c>
      <c r="L614" s="8">
        <f>I614/H614</f>
        <v>0.96321621268493152</v>
      </c>
      <c r="AB614" s="7"/>
      <c r="AC614" s="7"/>
      <c r="AD614" s="7"/>
      <c r="AE614" s="7"/>
      <c r="AF614" s="6"/>
      <c r="AG614" s="5"/>
    </row>
    <row r="615" spans="1:33" s="4" customFormat="1" ht="27.75" customHeight="1" x14ac:dyDescent="0.25">
      <c r="A615" s="13" t="s">
        <v>1</v>
      </c>
      <c r="B615" s="13" t="s">
        <v>1</v>
      </c>
      <c r="C615" s="12">
        <v>1312112</v>
      </c>
      <c r="D615" s="11">
        <v>4</v>
      </c>
      <c r="E615" s="10" t="s">
        <v>14</v>
      </c>
      <c r="F615" s="9">
        <v>14772823.936000003</v>
      </c>
      <c r="G615" s="9">
        <v>6300000</v>
      </c>
      <c r="H615" s="9">
        <v>21349999.91</v>
      </c>
      <c r="I615" s="9">
        <v>11879912</v>
      </c>
      <c r="J615" s="9">
        <f>H615-I615</f>
        <v>9470087.9100000001</v>
      </c>
      <c r="K615" s="55">
        <f>IF(G615&lt;&gt;0,I615/H615,0)</f>
        <v>0.556436161596218</v>
      </c>
      <c r="L615" s="8">
        <f>I615/H615</f>
        <v>0.556436161596218</v>
      </c>
      <c r="AB615" s="7"/>
      <c r="AC615" s="7"/>
      <c r="AD615" s="7"/>
      <c r="AE615" s="7"/>
      <c r="AF615" s="6"/>
      <c r="AG615" s="5"/>
    </row>
    <row r="616" spans="1:33" s="4" customFormat="1" ht="27.75" customHeight="1" x14ac:dyDescent="0.25">
      <c r="A616" s="13" t="s">
        <v>1</v>
      </c>
      <c r="B616" s="13" t="s">
        <v>1</v>
      </c>
      <c r="C616" s="12">
        <v>1312112</v>
      </c>
      <c r="D616" s="11">
        <v>5</v>
      </c>
      <c r="E616" s="10" t="s">
        <v>13</v>
      </c>
      <c r="F616" s="9">
        <v>0</v>
      </c>
      <c r="G616" s="9">
        <v>0</v>
      </c>
      <c r="H616" s="9">
        <v>0</v>
      </c>
      <c r="I616" s="9">
        <v>0</v>
      </c>
      <c r="J616" s="9">
        <f>H616-I616</f>
        <v>0</v>
      </c>
      <c r="K616" s="55">
        <f>IF(G616&lt;&gt;0,I616/H616,0)</f>
        <v>0</v>
      </c>
      <c r="L616" s="8" t="e">
        <f>I616/H616</f>
        <v>#DIV/0!</v>
      </c>
      <c r="AB616" s="7"/>
      <c r="AC616" s="7"/>
      <c r="AD616" s="7"/>
      <c r="AE616" s="7"/>
      <c r="AF616" s="6"/>
      <c r="AG616" s="5"/>
    </row>
    <row r="617" spans="1:33" s="4" customFormat="1" ht="27.75" customHeight="1" x14ac:dyDescent="0.25">
      <c r="A617" s="13" t="s">
        <v>1</v>
      </c>
      <c r="B617" s="13" t="s">
        <v>1</v>
      </c>
      <c r="C617" s="12">
        <v>1312112</v>
      </c>
      <c r="D617" s="11">
        <v>7</v>
      </c>
      <c r="E617" s="10" t="s">
        <v>0</v>
      </c>
      <c r="F617" s="9">
        <v>0</v>
      </c>
      <c r="G617" s="9">
        <v>0</v>
      </c>
      <c r="H617" s="9">
        <v>5000000</v>
      </c>
      <c r="I617" s="9">
        <v>0</v>
      </c>
      <c r="J617" s="9">
        <f>H617-I617</f>
        <v>5000000</v>
      </c>
      <c r="K617" s="55">
        <f>IF(G617&lt;&gt;0,I617/H617,0)</f>
        <v>0</v>
      </c>
      <c r="L617" s="8">
        <f>I617/H617</f>
        <v>0</v>
      </c>
      <c r="AB617" s="7"/>
      <c r="AC617" s="7"/>
      <c r="AD617" s="7"/>
      <c r="AE617" s="7"/>
      <c r="AF617" s="6"/>
      <c r="AG617" s="5"/>
    </row>
    <row r="618" spans="1:33" s="4" customFormat="1" ht="27.75" customHeight="1" x14ac:dyDescent="0.25">
      <c r="A618" s="13" t="s">
        <v>1</v>
      </c>
      <c r="B618" s="13" t="s">
        <v>1</v>
      </c>
      <c r="C618" s="12">
        <v>1312112</v>
      </c>
      <c r="D618" s="11">
        <v>9</v>
      </c>
      <c r="E618" s="10" t="s">
        <v>12</v>
      </c>
      <c r="F618" s="9">
        <v>44837855.633000009</v>
      </c>
      <c r="G618" s="9">
        <v>20000000</v>
      </c>
      <c r="H618" s="9">
        <v>13000000</v>
      </c>
      <c r="I618" s="9">
        <v>8404550.9900000002</v>
      </c>
      <c r="J618" s="9">
        <f>H618-I618</f>
        <v>4595449.01</v>
      </c>
      <c r="K618" s="54">
        <f>IF(G618&lt;&gt;0,I618/H618,0)</f>
        <v>0.64650392230769238</v>
      </c>
      <c r="L618" s="8">
        <f>I618/H618</f>
        <v>0.64650392230769238</v>
      </c>
      <c r="AB618" s="7"/>
      <c r="AC618" s="7"/>
      <c r="AD618" s="7"/>
      <c r="AE618" s="7"/>
      <c r="AF618" s="6"/>
      <c r="AG618" s="5"/>
    </row>
    <row r="619" spans="1:33" s="2" customFormat="1" ht="27.75" customHeight="1" x14ac:dyDescent="0.25">
      <c r="A619" s="19" t="s">
        <v>5</v>
      </c>
      <c r="B619" s="19" t="s">
        <v>5</v>
      </c>
      <c r="C619" s="19" t="s">
        <v>5</v>
      </c>
      <c r="D619" s="18">
        <v>1312113</v>
      </c>
      <c r="E619" s="17" t="s">
        <v>79</v>
      </c>
      <c r="F619" s="16">
        <v>58664599.035999998</v>
      </c>
      <c r="G619" s="16">
        <v>66685909.259999998</v>
      </c>
      <c r="H619" s="16">
        <f>SUMIF($B$620:$B$626,"article",H620:H626)</f>
        <v>102658008.24000001</v>
      </c>
      <c r="I619" s="16">
        <f>SUMIF($B$620:$B$626,"article",I620:I626)</f>
        <v>94400047.25</v>
      </c>
      <c r="J619" s="16">
        <f>SUMIF($B$620:$B$626,"article",J620:J626)</f>
        <v>8257960.9900000058</v>
      </c>
      <c r="K619" s="15">
        <f>IF(G619&lt;&gt;0,I619/H619,0)</f>
        <v>0.91955853097505991</v>
      </c>
      <c r="L619" s="8">
        <f>I619/H619</f>
        <v>0.91955853097505991</v>
      </c>
      <c r="AB619" s="14"/>
      <c r="AC619" s="14"/>
      <c r="AD619" s="14"/>
      <c r="AE619" s="14"/>
      <c r="AF619" s="6"/>
    </row>
    <row r="620" spans="1:33" s="4" customFormat="1" ht="27.75" customHeight="1" x14ac:dyDescent="0.25">
      <c r="A620" s="13" t="s">
        <v>1</v>
      </c>
      <c r="B620" s="13" t="s">
        <v>1</v>
      </c>
      <c r="C620" s="12">
        <v>1312113</v>
      </c>
      <c r="D620" s="11">
        <v>1</v>
      </c>
      <c r="E620" s="10" t="s">
        <v>3</v>
      </c>
      <c r="F620" s="9">
        <v>44948160.039999999</v>
      </c>
      <c r="G620" s="9">
        <v>49003530.689999998</v>
      </c>
      <c r="H620" s="9">
        <v>78445967.670000002</v>
      </c>
      <c r="I620" s="9">
        <v>78269351.469999999</v>
      </c>
      <c r="J620" s="9">
        <f>H620-I620</f>
        <v>176616.20000000298</v>
      </c>
      <c r="K620" s="56">
        <f>IF(G620&lt;&gt;0,I620/H620,0)</f>
        <v>0.99774856241505006</v>
      </c>
      <c r="L620" s="8">
        <f>I620/H620</f>
        <v>0.99774856241505006</v>
      </c>
      <c r="AB620" s="7"/>
      <c r="AC620" s="7"/>
      <c r="AD620" s="7"/>
      <c r="AE620" s="7"/>
      <c r="AF620" s="6"/>
      <c r="AG620" s="5"/>
    </row>
    <row r="621" spans="1:33" s="4" customFormat="1" ht="27.75" customHeight="1" x14ac:dyDescent="0.25">
      <c r="A621" s="13" t="s">
        <v>1</v>
      </c>
      <c r="B621" s="13" t="s">
        <v>1</v>
      </c>
      <c r="C621" s="12">
        <v>1312113</v>
      </c>
      <c r="D621" s="11">
        <v>2</v>
      </c>
      <c r="E621" s="10" t="s">
        <v>2</v>
      </c>
      <c r="F621" s="9">
        <v>13716438.995999999</v>
      </c>
      <c r="G621" s="9">
        <v>17682378.57</v>
      </c>
      <c r="H621" s="9">
        <v>24212040.57</v>
      </c>
      <c r="I621" s="9">
        <v>16130695.779999997</v>
      </c>
      <c r="J621" s="9">
        <f>H621-I621</f>
        <v>8081344.7900000028</v>
      </c>
      <c r="K621" s="55">
        <f>IF(G621&lt;&gt;0,I621/H621,0)</f>
        <v>0.66622619986796083</v>
      </c>
      <c r="L621" s="8">
        <f>I621/H621</f>
        <v>0.66622619986796083</v>
      </c>
      <c r="AB621" s="7"/>
      <c r="AC621" s="7"/>
      <c r="AD621" s="7"/>
      <c r="AE621" s="7"/>
      <c r="AF621" s="6"/>
      <c r="AG621" s="5"/>
    </row>
    <row r="622" spans="1:33" s="4" customFormat="1" ht="27.75" customHeight="1" x14ac:dyDescent="0.25">
      <c r="A622" s="13" t="s">
        <v>1</v>
      </c>
      <c r="B622" s="13" t="s">
        <v>1</v>
      </c>
      <c r="C622" s="12">
        <v>1312113</v>
      </c>
      <c r="D622" s="11">
        <v>3</v>
      </c>
      <c r="E622" s="10" t="s">
        <v>15</v>
      </c>
      <c r="F622" s="9">
        <v>0</v>
      </c>
      <c r="G622" s="9">
        <v>0</v>
      </c>
      <c r="H622" s="9">
        <v>0</v>
      </c>
      <c r="I622" s="9">
        <v>0</v>
      </c>
      <c r="J622" s="9">
        <f>H622-I622</f>
        <v>0</v>
      </c>
      <c r="K622" s="55">
        <f>IF(G622&lt;&gt;0,I622/H622,0)</f>
        <v>0</v>
      </c>
      <c r="L622" s="8" t="e">
        <f>I622/H622</f>
        <v>#DIV/0!</v>
      </c>
      <c r="AB622" s="7"/>
      <c r="AC622" s="7"/>
      <c r="AD622" s="7"/>
      <c r="AE622" s="7"/>
      <c r="AF622" s="6"/>
      <c r="AG622" s="5"/>
    </row>
    <row r="623" spans="1:33" s="4" customFormat="1" ht="27.75" customHeight="1" x14ac:dyDescent="0.25">
      <c r="A623" s="13" t="s">
        <v>1</v>
      </c>
      <c r="B623" s="13" t="s">
        <v>1</v>
      </c>
      <c r="C623" s="12">
        <v>1312113</v>
      </c>
      <c r="D623" s="11">
        <v>4</v>
      </c>
      <c r="E623" s="10" t="s">
        <v>14</v>
      </c>
      <c r="F623" s="9">
        <v>0</v>
      </c>
      <c r="G623" s="9">
        <v>0</v>
      </c>
      <c r="H623" s="9">
        <v>0</v>
      </c>
      <c r="I623" s="9">
        <v>0</v>
      </c>
      <c r="J623" s="9">
        <f>H623-I623</f>
        <v>0</v>
      </c>
      <c r="K623" s="55">
        <f>IF(G623&lt;&gt;0,I623/H623,0)</f>
        <v>0</v>
      </c>
      <c r="L623" s="8" t="e">
        <f>I623/H623</f>
        <v>#DIV/0!</v>
      </c>
      <c r="AB623" s="7"/>
      <c r="AC623" s="7"/>
      <c r="AD623" s="7"/>
      <c r="AE623" s="7"/>
      <c r="AF623" s="6"/>
      <c r="AG623" s="5"/>
    </row>
    <row r="624" spans="1:33" s="4" customFormat="1" ht="27.75" customHeight="1" x14ac:dyDescent="0.25">
      <c r="A624" s="13" t="s">
        <v>1</v>
      </c>
      <c r="B624" s="13" t="s">
        <v>1</v>
      </c>
      <c r="C624" s="12">
        <v>1312113</v>
      </c>
      <c r="D624" s="11">
        <v>5</v>
      </c>
      <c r="E624" s="10" t="s">
        <v>13</v>
      </c>
      <c r="F624" s="9">
        <v>0</v>
      </c>
      <c r="G624" s="9">
        <v>0</v>
      </c>
      <c r="H624" s="9">
        <v>0</v>
      </c>
      <c r="I624" s="9">
        <v>0</v>
      </c>
      <c r="J624" s="9">
        <f>H624-I624</f>
        <v>0</v>
      </c>
      <c r="K624" s="55">
        <f>IF(G624&lt;&gt;0,I624/H624,0)</f>
        <v>0</v>
      </c>
      <c r="L624" s="8" t="e">
        <f>I624/H624</f>
        <v>#DIV/0!</v>
      </c>
      <c r="AB624" s="7"/>
      <c r="AC624" s="7"/>
      <c r="AD624" s="7"/>
      <c r="AE624" s="7"/>
      <c r="AF624" s="6"/>
      <c r="AG624" s="5"/>
    </row>
    <row r="625" spans="1:33" s="4" customFormat="1" ht="27.75" customHeight="1" x14ac:dyDescent="0.25">
      <c r="A625" s="13" t="s">
        <v>1</v>
      </c>
      <c r="B625" s="13" t="s">
        <v>1</v>
      </c>
      <c r="C625" s="12">
        <v>1312113</v>
      </c>
      <c r="D625" s="11">
        <v>7</v>
      </c>
      <c r="E625" s="10" t="s">
        <v>0</v>
      </c>
      <c r="F625" s="9">
        <v>0</v>
      </c>
      <c r="G625" s="9">
        <v>0</v>
      </c>
      <c r="H625" s="9">
        <v>0</v>
      </c>
      <c r="I625" s="9">
        <v>0</v>
      </c>
      <c r="J625" s="9">
        <f>H625-I625</f>
        <v>0</v>
      </c>
      <c r="K625" s="55">
        <f>IF(G625&lt;&gt;0,I625/H625,0)</f>
        <v>0</v>
      </c>
      <c r="L625" s="8" t="e">
        <f>I625/H625</f>
        <v>#DIV/0!</v>
      </c>
      <c r="AB625" s="7"/>
      <c r="AC625" s="7"/>
      <c r="AD625" s="7"/>
      <c r="AE625" s="7"/>
      <c r="AF625" s="6"/>
      <c r="AG625" s="5"/>
    </row>
    <row r="626" spans="1:33" s="4" customFormat="1" ht="27.75" customHeight="1" x14ac:dyDescent="0.25">
      <c r="A626" s="13" t="s">
        <v>1</v>
      </c>
      <c r="B626" s="13" t="s">
        <v>1</v>
      </c>
      <c r="C626" s="12">
        <v>1312113</v>
      </c>
      <c r="D626" s="11">
        <v>9</v>
      </c>
      <c r="E626" s="10" t="s">
        <v>12</v>
      </c>
      <c r="F626" s="9">
        <v>0</v>
      </c>
      <c r="G626" s="9">
        <v>0</v>
      </c>
      <c r="H626" s="9">
        <v>0</v>
      </c>
      <c r="I626" s="9">
        <v>0</v>
      </c>
      <c r="J626" s="9">
        <f>H626-I626</f>
        <v>0</v>
      </c>
      <c r="K626" s="54">
        <f>IF(G626&lt;&gt;0,I626/H626,0)</f>
        <v>0</v>
      </c>
      <c r="L626" s="8" t="e">
        <f>I626/H626</f>
        <v>#DIV/0!</v>
      </c>
      <c r="M626" s="7" t="e">
        <f>SUM(#REF!)</f>
        <v>#REF!</v>
      </c>
      <c r="N626" s="7" t="e">
        <f>SUM(#REF!)</f>
        <v>#REF!</v>
      </c>
      <c r="O626" s="7" t="e">
        <f>SUM(#REF!)</f>
        <v>#REF!</v>
      </c>
      <c r="P626" s="7" t="e">
        <f>SUM(#REF!)</f>
        <v>#REF!</v>
      </c>
      <c r="Q626" s="7" t="e">
        <f>SUM(#REF!)</f>
        <v>#REF!</v>
      </c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6"/>
      <c r="AG626" s="5"/>
    </row>
    <row r="627" spans="1:33" s="2" customFormat="1" ht="27.75" customHeight="1" x14ac:dyDescent="0.25">
      <c r="A627" s="19" t="s">
        <v>5</v>
      </c>
      <c r="B627" s="19" t="s">
        <v>5</v>
      </c>
      <c r="C627" s="19" t="s">
        <v>5</v>
      </c>
      <c r="D627" s="18">
        <v>1312114</v>
      </c>
      <c r="E627" s="17" t="s">
        <v>78</v>
      </c>
      <c r="F627" s="16">
        <v>60668811.420000002</v>
      </c>
      <c r="G627" s="16">
        <v>73731594.25</v>
      </c>
      <c r="H627" s="16">
        <f>SUMIF($B$628:$B$634,"article",H628:H634)</f>
        <v>97636601.239999995</v>
      </c>
      <c r="I627" s="16">
        <f>SUMIF($B$628:$B$634,"article",I628:I634)</f>
        <v>96999781.939999998</v>
      </c>
      <c r="J627" s="16">
        <f>SUMIF($B$628:$B$634,"article",J628:J634)</f>
        <v>636819.29999999329</v>
      </c>
      <c r="K627" s="15">
        <f>IF(G627&lt;&gt;0,I627/H627,0)</f>
        <v>0.99347765805126054</v>
      </c>
      <c r="L627" s="8">
        <f>I627/H627</f>
        <v>0.99347765805126054</v>
      </c>
      <c r="AB627" s="14"/>
      <c r="AC627" s="14"/>
      <c r="AD627" s="14"/>
      <c r="AE627" s="14"/>
      <c r="AF627" s="6"/>
    </row>
    <row r="628" spans="1:33" s="4" customFormat="1" ht="27.75" customHeight="1" x14ac:dyDescent="0.25">
      <c r="A628" s="13" t="s">
        <v>1</v>
      </c>
      <c r="B628" s="13" t="s">
        <v>1</v>
      </c>
      <c r="C628" s="12">
        <v>1312114</v>
      </c>
      <c r="D628" s="11">
        <v>1</v>
      </c>
      <c r="E628" s="10" t="s">
        <v>3</v>
      </c>
      <c r="F628" s="9">
        <v>44177723.939999998</v>
      </c>
      <c r="G628" s="9">
        <v>46822026.640000001</v>
      </c>
      <c r="H628" s="9">
        <v>72055798.629999995</v>
      </c>
      <c r="I628" s="9">
        <v>72053953.450000003</v>
      </c>
      <c r="J628" s="9">
        <f>H628-I628</f>
        <v>1845.1799999922514</v>
      </c>
      <c r="K628" s="8">
        <f>IF(G628&lt;&gt;0,I628/H628,0)</f>
        <v>0.99997439234544516</v>
      </c>
      <c r="L628" s="8">
        <f>I628/H628</f>
        <v>0.99997439234544516</v>
      </c>
      <c r="AB628" s="7"/>
      <c r="AC628" s="7"/>
      <c r="AD628" s="7"/>
      <c r="AE628" s="7"/>
      <c r="AF628" s="6"/>
      <c r="AG628" s="5"/>
    </row>
    <row r="629" spans="1:33" s="4" customFormat="1" ht="27.75" customHeight="1" x14ac:dyDescent="0.25">
      <c r="A629" s="13" t="s">
        <v>1</v>
      </c>
      <c r="B629" s="13" t="s">
        <v>1</v>
      </c>
      <c r="C629" s="12">
        <v>1312114</v>
      </c>
      <c r="D629" s="11">
        <v>2</v>
      </c>
      <c r="E629" s="10" t="s">
        <v>2</v>
      </c>
      <c r="F629" s="9">
        <v>16491087.48</v>
      </c>
      <c r="G629" s="9">
        <v>26909567.609999999</v>
      </c>
      <c r="H629" s="9">
        <v>25580802.609999999</v>
      </c>
      <c r="I629" s="9">
        <v>24945828.489999998</v>
      </c>
      <c r="J629" s="9">
        <f>H629-I629</f>
        <v>634974.12000000104</v>
      </c>
      <c r="K629" s="8">
        <f>IF(G629&lt;&gt;0,I629/H629,0)</f>
        <v>0.97517770925014768</v>
      </c>
      <c r="L629" s="8">
        <f>I629/H629</f>
        <v>0.97517770925014768</v>
      </c>
      <c r="AB629" s="7"/>
      <c r="AC629" s="7"/>
      <c r="AD629" s="7"/>
      <c r="AE629" s="7"/>
      <c r="AF629" s="6"/>
      <c r="AG629" s="5"/>
    </row>
    <row r="630" spans="1:33" s="4" customFormat="1" ht="27.75" customHeight="1" x14ac:dyDescent="0.25">
      <c r="A630" s="13" t="s">
        <v>1</v>
      </c>
      <c r="B630" s="13" t="s">
        <v>1</v>
      </c>
      <c r="C630" s="12">
        <v>1312114</v>
      </c>
      <c r="D630" s="11">
        <v>3</v>
      </c>
      <c r="E630" s="10" t="s">
        <v>15</v>
      </c>
      <c r="F630" s="9">
        <v>0</v>
      </c>
      <c r="G630" s="9">
        <v>0</v>
      </c>
      <c r="H630" s="9">
        <v>0</v>
      </c>
      <c r="I630" s="9">
        <v>0</v>
      </c>
      <c r="J630" s="9">
        <f>H630-I630</f>
        <v>0</v>
      </c>
      <c r="K630" s="8">
        <f>IF(G630&lt;&gt;0,I630/H630,0)</f>
        <v>0</v>
      </c>
      <c r="L630" s="8" t="e">
        <f>I630/H630</f>
        <v>#DIV/0!</v>
      </c>
      <c r="AB630" s="7"/>
      <c r="AC630" s="7"/>
      <c r="AD630" s="7"/>
      <c r="AE630" s="7"/>
      <c r="AF630" s="6"/>
      <c r="AG630" s="5"/>
    </row>
    <row r="631" spans="1:33" s="4" customFormat="1" ht="27.75" customHeight="1" x14ac:dyDescent="0.25">
      <c r="A631" s="13" t="s">
        <v>1</v>
      </c>
      <c r="B631" s="13" t="s">
        <v>1</v>
      </c>
      <c r="C631" s="12">
        <v>1312114</v>
      </c>
      <c r="D631" s="11">
        <v>4</v>
      </c>
      <c r="E631" s="10" t="s">
        <v>14</v>
      </c>
      <c r="F631" s="9">
        <v>0</v>
      </c>
      <c r="G631" s="9">
        <v>0</v>
      </c>
      <c r="H631" s="9">
        <v>0</v>
      </c>
      <c r="I631" s="9">
        <v>0</v>
      </c>
      <c r="J631" s="9">
        <f>H631-I631</f>
        <v>0</v>
      </c>
      <c r="K631" s="8">
        <f>IF(G631&lt;&gt;0,I631/H631,0)</f>
        <v>0</v>
      </c>
      <c r="L631" s="8" t="e">
        <f>I631/H631</f>
        <v>#DIV/0!</v>
      </c>
      <c r="AB631" s="7"/>
      <c r="AC631" s="7"/>
      <c r="AD631" s="7"/>
      <c r="AE631" s="7"/>
      <c r="AF631" s="6"/>
      <c r="AG631" s="5"/>
    </row>
    <row r="632" spans="1:33" s="4" customFormat="1" ht="27.75" customHeight="1" x14ac:dyDescent="0.25">
      <c r="A632" s="53" t="s">
        <v>1</v>
      </c>
      <c r="B632" s="53" t="s">
        <v>1</v>
      </c>
      <c r="C632" s="12">
        <v>1312114</v>
      </c>
      <c r="D632" s="11">
        <v>5</v>
      </c>
      <c r="E632" s="10" t="s">
        <v>13</v>
      </c>
      <c r="F632" s="9">
        <v>0</v>
      </c>
      <c r="G632" s="9">
        <v>0</v>
      </c>
      <c r="H632" s="9">
        <v>0</v>
      </c>
      <c r="I632" s="9">
        <v>0</v>
      </c>
      <c r="J632" s="9">
        <f>H632-I632</f>
        <v>0</v>
      </c>
      <c r="K632" s="8">
        <f>IF(G632&lt;&gt;0,I632/H632,0)</f>
        <v>0</v>
      </c>
      <c r="L632" s="8" t="e">
        <f>I632/H632</f>
        <v>#DIV/0!</v>
      </c>
      <c r="AB632" s="7"/>
      <c r="AC632" s="7"/>
      <c r="AD632" s="7"/>
      <c r="AE632" s="7"/>
      <c r="AF632" s="6"/>
      <c r="AG632" s="5"/>
    </row>
    <row r="633" spans="1:33" s="4" customFormat="1" ht="27.75" customHeight="1" x14ac:dyDescent="0.25">
      <c r="A633" s="53" t="s">
        <v>1</v>
      </c>
      <c r="B633" s="53" t="s">
        <v>1</v>
      </c>
      <c r="C633" s="12">
        <v>1312114</v>
      </c>
      <c r="D633" s="11">
        <v>7</v>
      </c>
      <c r="E633" s="10" t="s">
        <v>0</v>
      </c>
      <c r="F633" s="9">
        <v>0</v>
      </c>
      <c r="G633" s="9">
        <v>0</v>
      </c>
      <c r="H633" s="9">
        <v>0</v>
      </c>
      <c r="I633" s="9">
        <v>0</v>
      </c>
      <c r="J633" s="9">
        <f>H633-I633</f>
        <v>0</v>
      </c>
      <c r="K633" s="8">
        <f>IF(G633&lt;&gt;0,I633/H633,0)</f>
        <v>0</v>
      </c>
      <c r="L633" s="8" t="e">
        <f>I633/H633</f>
        <v>#DIV/0!</v>
      </c>
      <c r="AB633" s="7"/>
      <c r="AC633" s="7"/>
      <c r="AD633" s="7"/>
      <c r="AE633" s="7"/>
      <c r="AF633" s="6"/>
      <c r="AG633" s="5"/>
    </row>
    <row r="634" spans="1:33" s="4" customFormat="1" ht="27.75" customHeight="1" x14ac:dyDescent="0.25">
      <c r="A634" s="13" t="s">
        <v>1</v>
      </c>
      <c r="B634" s="13" t="s">
        <v>1</v>
      </c>
      <c r="C634" s="12">
        <v>1312114</v>
      </c>
      <c r="D634" s="11">
        <v>9</v>
      </c>
      <c r="E634" s="10" t="s">
        <v>12</v>
      </c>
      <c r="F634" s="9">
        <v>0</v>
      </c>
      <c r="G634" s="9">
        <v>0</v>
      </c>
      <c r="H634" s="9">
        <v>0</v>
      </c>
      <c r="I634" s="9">
        <v>0</v>
      </c>
      <c r="J634" s="9">
        <f>H634-I634</f>
        <v>0</v>
      </c>
      <c r="K634" s="8">
        <f>IF(G634&lt;&gt;0,I634/H634,0)</f>
        <v>0</v>
      </c>
      <c r="L634" s="8" t="e">
        <f>I634/H634</f>
        <v>#DIV/0!</v>
      </c>
      <c r="AB634" s="7"/>
      <c r="AC634" s="7"/>
      <c r="AD634" s="7"/>
      <c r="AE634" s="7"/>
      <c r="AF634" s="6"/>
      <c r="AG634" s="5"/>
    </row>
    <row r="635" spans="1:33" s="2" customFormat="1" ht="27.75" customHeight="1" x14ac:dyDescent="0.25">
      <c r="A635" s="51" t="s">
        <v>5</v>
      </c>
      <c r="B635" s="51" t="s">
        <v>5</v>
      </c>
      <c r="C635" s="51" t="s">
        <v>5</v>
      </c>
      <c r="D635" s="18">
        <v>1312115</v>
      </c>
      <c r="E635" s="17" t="s">
        <v>77</v>
      </c>
      <c r="F635" s="16">
        <v>114999888.29000001</v>
      </c>
      <c r="G635" s="16">
        <v>135906179.20899999</v>
      </c>
      <c r="H635" s="16">
        <f>SUMIF($B$636:$B$642,"article",H636:H642)</f>
        <v>179430137.22</v>
      </c>
      <c r="I635" s="16">
        <f>SUMIF($B$636:$B$642,"article",I636:I642)</f>
        <v>178197850.31999999</v>
      </c>
      <c r="J635" s="16">
        <f>SUMIF($B$636:$B$642,"article",J636:J642)</f>
        <v>1232286.9000000209</v>
      </c>
      <c r="K635" s="15">
        <f>IF(G635&lt;&gt;0,I635/H635,0)</f>
        <v>0.99313221892881298</v>
      </c>
      <c r="L635" s="8">
        <f>I635/H635</f>
        <v>0.99313221892881298</v>
      </c>
      <c r="AB635" s="14"/>
      <c r="AC635" s="14"/>
      <c r="AD635" s="14"/>
      <c r="AE635" s="14"/>
      <c r="AF635" s="6"/>
    </row>
    <row r="636" spans="1:33" s="4" customFormat="1" ht="27.75" customHeight="1" x14ac:dyDescent="0.25">
      <c r="A636" s="13" t="s">
        <v>1</v>
      </c>
      <c r="B636" s="13" t="s">
        <v>1</v>
      </c>
      <c r="C636" s="12">
        <v>1312115</v>
      </c>
      <c r="D636" s="11">
        <v>1</v>
      </c>
      <c r="E636" s="10" t="s">
        <v>3</v>
      </c>
      <c r="F636" s="9">
        <v>50953171.290000007</v>
      </c>
      <c r="G636" s="9">
        <v>66776873.518999994</v>
      </c>
      <c r="H636" s="9">
        <v>99508931.530000001</v>
      </c>
      <c r="I636" s="9">
        <v>98277226.269999981</v>
      </c>
      <c r="J636" s="9">
        <f>H636-I636</f>
        <v>1231705.2600000203</v>
      </c>
      <c r="K636" s="8">
        <f>IF(G636&lt;&gt;0,I636/H636,0)</f>
        <v>0.98762216374890244</v>
      </c>
      <c r="L636" s="8">
        <f>I636/H636</f>
        <v>0.98762216374890244</v>
      </c>
      <c r="AB636" s="7"/>
      <c r="AC636" s="7"/>
      <c r="AD636" s="7"/>
      <c r="AE636" s="7"/>
      <c r="AF636" s="6"/>
      <c r="AG636" s="5"/>
    </row>
    <row r="637" spans="1:33" s="4" customFormat="1" ht="27.75" customHeight="1" x14ac:dyDescent="0.25">
      <c r="A637" s="13" t="s">
        <v>1</v>
      </c>
      <c r="B637" s="13" t="s">
        <v>1</v>
      </c>
      <c r="C637" s="12">
        <v>1312115</v>
      </c>
      <c r="D637" s="11">
        <v>2</v>
      </c>
      <c r="E637" s="10" t="s">
        <v>2</v>
      </c>
      <c r="F637" s="9">
        <v>64046717</v>
      </c>
      <c r="G637" s="9">
        <v>69129305.689999998</v>
      </c>
      <c r="H637" s="9">
        <v>79921205.689999998</v>
      </c>
      <c r="I637" s="9">
        <v>79920624.049999997</v>
      </c>
      <c r="J637" s="9">
        <f>H637-I637</f>
        <v>581.64000000059605</v>
      </c>
      <c r="K637" s="8">
        <f>IF(G637&lt;&gt;0,I637/H637,0)</f>
        <v>0.99999272233201464</v>
      </c>
      <c r="L637" s="8">
        <f>I637/H637</f>
        <v>0.99999272233201464</v>
      </c>
      <c r="AB637" s="7"/>
      <c r="AC637" s="7"/>
      <c r="AD637" s="7"/>
      <c r="AE637" s="7"/>
      <c r="AF637" s="6"/>
      <c r="AG637" s="5"/>
    </row>
    <row r="638" spans="1:33" s="4" customFormat="1" ht="27.75" customHeight="1" x14ac:dyDescent="0.25">
      <c r="A638" s="13" t="s">
        <v>1</v>
      </c>
      <c r="B638" s="13" t="s">
        <v>1</v>
      </c>
      <c r="C638" s="12">
        <v>1312115</v>
      </c>
      <c r="D638" s="11">
        <v>3</v>
      </c>
      <c r="E638" s="10" t="s">
        <v>15</v>
      </c>
      <c r="F638" s="9">
        <v>0</v>
      </c>
      <c r="G638" s="9">
        <v>0</v>
      </c>
      <c r="H638" s="9">
        <v>0</v>
      </c>
      <c r="I638" s="9">
        <v>0</v>
      </c>
      <c r="J638" s="9">
        <f>H638-I638</f>
        <v>0</v>
      </c>
      <c r="K638" s="8">
        <f>IF(G638&lt;&gt;0,I638/H638,0)</f>
        <v>0</v>
      </c>
      <c r="L638" s="8" t="e">
        <f>I638/H638</f>
        <v>#DIV/0!</v>
      </c>
      <c r="AB638" s="7"/>
      <c r="AC638" s="7"/>
      <c r="AD638" s="7"/>
      <c r="AE638" s="7"/>
      <c r="AF638" s="6"/>
      <c r="AG638" s="5"/>
    </row>
    <row r="639" spans="1:33" s="4" customFormat="1" ht="27.75" customHeight="1" x14ac:dyDescent="0.25">
      <c r="A639" s="13" t="s">
        <v>1</v>
      </c>
      <c r="B639" s="13" t="s">
        <v>1</v>
      </c>
      <c r="C639" s="12">
        <v>1312115</v>
      </c>
      <c r="D639" s="11">
        <v>4</v>
      </c>
      <c r="E639" s="10" t="s">
        <v>14</v>
      </c>
      <c r="F639" s="9">
        <v>0</v>
      </c>
      <c r="G639" s="9">
        <v>0</v>
      </c>
      <c r="H639" s="9">
        <v>0</v>
      </c>
      <c r="I639" s="9">
        <v>0</v>
      </c>
      <c r="J639" s="9">
        <f>H639-I639</f>
        <v>0</v>
      </c>
      <c r="K639" s="8">
        <f>IF(G639&lt;&gt;0,I639/H639,0)</f>
        <v>0</v>
      </c>
      <c r="L639" s="8" t="e">
        <f>I639/H639</f>
        <v>#DIV/0!</v>
      </c>
      <c r="AB639" s="7"/>
      <c r="AC639" s="7"/>
      <c r="AD639" s="7"/>
      <c r="AE639" s="7"/>
      <c r="AF639" s="6"/>
      <c r="AG639" s="5"/>
    </row>
    <row r="640" spans="1:33" s="4" customFormat="1" ht="27.75" customHeight="1" x14ac:dyDescent="0.25">
      <c r="A640" s="13" t="s">
        <v>1</v>
      </c>
      <c r="B640" s="13" t="s">
        <v>1</v>
      </c>
      <c r="C640" s="12">
        <v>1312115</v>
      </c>
      <c r="D640" s="11">
        <v>5</v>
      </c>
      <c r="E640" s="10" t="s">
        <v>13</v>
      </c>
      <c r="F640" s="9">
        <v>0</v>
      </c>
      <c r="G640" s="9">
        <v>0</v>
      </c>
      <c r="H640" s="9">
        <v>0</v>
      </c>
      <c r="I640" s="9">
        <v>0</v>
      </c>
      <c r="J640" s="9">
        <f>H640-I640</f>
        <v>0</v>
      </c>
      <c r="K640" s="8">
        <f>IF(G640&lt;&gt;0,I640/H640,0)</f>
        <v>0</v>
      </c>
      <c r="L640" s="8" t="e">
        <f>I640/H640</f>
        <v>#DIV/0!</v>
      </c>
      <c r="AB640" s="7"/>
      <c r="AC640" s="7"/>
      <c r="AD640" s="7"/>
      <c r="AE640" s="7"/>
      <c r="AF640" s="6"/>
      <c r="AG640" s="5"/>
    </row>
    <row r="641" spans="1:33" s="4" customFormat="1" ht="27.75" customHeight="1" x14ac:dyDescent="0.25">
      <c r="A641" s="13" t="s">
        <v>1</v>
      </c>
      <c r="B641" s="13" t="s">
        <v>1</v>
      </c>
      <c r="C641" s="12">
        <v>1312115</v>
      </c>
      <c r="D641" s="11">
        <v>7</v>
      </c>
      <c r="E641" s="10" t="s">
        <v>0</v>
      </c>
      <c r="F641" s="9">
        <v>0</v>
      </c>
      <c r="G641" s="9">
        <v>0</v>
      </c>
      <c r="H641" s="9">
        <v>0</v>
      </c>
      <c r="I641" s="9">
        <v>0</v>
      </c>
      <c r="J641" s="9">
        <f>H641-I641</f>
        <v>0</v>
      </c>
      <c r="K641" s="8">
        <f>IF(G641&lt;&gt;0,I641/H641,0)</f>
        <v>0</v>
      </c>
      <c r="L641" s="8" t="e">
        <f>I641/H641</f>
        <v>#DIV/0!</v>
      </c>
      <c r="AB641" s="7"/>
      <c r="AC641" s="7"/>
      <c r="AD641" s="7"/>
      <c r="AE641" s="7"/>
      <c r="AF641" s="6"/>
      <c r="AG641" s="5"/>
    </row>
    <row r="642" spans="1:33" s="4" customFormat="1" ht="27.75" customHeight="1" x14ac:dyDescent="0.25">
      <c r="A642" s="13" t="s">
        <v>1</v>
      </c>
      <c r="B642" s="13" t="s">
        <v>1</v>
      </c>
      <c r="C642" s="12">
        <v>1312115</v>
      </c>
      <c r="D642" s="11">
        <v>9</v>
      </c>
      <c r="E642" s="10" t="s">
        <v>12</v>
      </c>
      <c r="F642" s="9">
        <v>0</v>
      </c>
      <c r="G642" s="9">
        <v>0</v>
      </c>
      <c r="H642" s="9">
        <v>0</v>
      </c>
      <c r="I642" s="9">
        <v>0</v>
      </c>
      <c r="J642" s="9">
        <f>H642-I642</f>
        <v>0</v>
      </c>
      <c r="K642" s="8">
        <f>IF(G642&lt;&gt;0,I642/H642,0)</f>
        <v>0</v>
      </c>
      <c r="L642" s="8" t="e">
        <f>I642/H642</f>
        <v>#DIV/0!</v>
      </c>
      <c r="AB642" s="7"/>
      <c r="AC642" s="7"/>
      <c r="AD642" s="7"/>
      <c r="AE642" s="7"/>
      <c r="AF642" s="6"/>
      <c r="AG642" s="5"/>
    </row>
    <row r="643" spans="1:33" s="2" customFormat="1" ht="27.75" customHeight="1" x14ac:dyDescent="0.25">
      <c r="A643" s="19" t="s">
        <v>5</v>
      </c>
      <c r="B643" s="19" t="s">
        <v>5</v>
      </c>
      <c r="C643" s="19" t="s">
        <v>5</v>
      </c>
      <c r="D643" s="18">
        <v>1312117</v>
      </c>
      <c r="E643" s="17" t="s">
        <v>76</v>
      </c>
      <c r="F643" s="16">
        <v>45031536.002999999</v>
      </c>
      <c r="G643" s="16">
        <v>40151531.370000005</v>
      </c>
      <c r="H643" s="16">
        <f>SUMIF($B$644:$B$645,"article",H644:H645)</f>
        <v>50160828.369999997</v>
      </c>
      <c r="I643" s="16">
        <f>SUMIF($B$644:$B$645,"article",I644:I645)</f>
        <v>47454565.230000004</v>
      </c>
      <c r="J643" s="16">
        <f>SUMIF($B$644:$B$645,"article",J644:J645)</f>
        <v>2706263.1399999913</v>
      </c>
      <c r="K643" s="15">
        <f>IF(G643&lt;&gt;0,I643/H643,0)</f>
        <v>0.94604827655480772</v>
      </c>
      <c r="L643" s="8">
        <f>I643/H643</f>
        <v>0.94604827655480772</v>
      </c>
      <c r="AB643" s="14"/>
      <c r="AC643" s="14"/>
      <c r="AD643" s="14"/>
      <c r="AE643" s="14"/>
      <c r="AF643" s="6"/>
    </row>
    <row r="644" spans="1:33" s="4" customFormat="1" ht="27.75" customHeight="1" x14ac:dyDescent="0.25">
      <c r="A644" s="13" t="s">
        <v>1</v>
      </c>
      <c r="B644" s="13" t="s">
        <v>1</v>
      </c>
      <c r="C644" s="12">
        <v>1312117</v>
      </c>
      <c r="D644" s="11">
        <v>1</v>
      </c>
      <c r="E644" s="10" t="s">
        <v>3</v>
      </c>
      <c r="F644" s="9">
        <v>22031544</v>
      </c>
      <c r="G644" s="9">
        <v>23030154.5</v>
      </c>
      <c r="H644" s="9">
        <v>37060808.5</v>
      </c>
      <c r="I644" s="9">
        <v>35327119.430000007</v>
      </c>
      <c r="J644" s="9">
        <f>H644-I644</f>
        <v>1733689.0699999928</v>
      </c>
      <c r="K644" s="8">
        <f>IF(G644&lt;&gt;0,I644/H644,0)</f>
        <v>0.95322041962468274</v>
      </c>
      <c r="L644" s="8">
        <f>I644/H644</f>
        <v>0.95322041962468274</v>
      </c>
      <c r="AB644" s="7"/>
      <c r="AC644" s="7"/>
      <c r="AD644" s="7"/>
      <c r="AE644" s="7"/>
      <c r="AF644" s="6"/>
      <c r="AG644" s="5"/>
    </row>
    <row r="645" spans="1:33" s="4" customFormat="1" ht="27.75" customHeight="1" x14ac:dyDescent="0.25">
      <c r="A645" s="13" t="s">
        <v>1</v>
      </c>
      <c r="B645" s="13" t="s">
        <v>1</v>
      </c>
      <c r="C645" s="12">
        <v>1312117</v>
      </c>
      <c r="D645" s="11">
        <v>9</v>
      </c>
      <c r="E645" s="10" t="s">
        <v>12</v>
      </c>
      <c r="F645" s="9">
        <v>22999992.002999999</v>
      </c>
      <c r="G645" s="9">
        <v>17121376.870000001</v>
      </c>
      <c r="H645" s="9">
        <v>13100019.869999999</v>
      </c>
      <c r="I645" s="9">
        <v>12127445.800000001</v>
      </c>
      <c r="J645" s="9">
        <f>H645-I645</f>
        <v>972574.06999999844</v>
      </c>
      <c r="K645" s="8">
        <f>IF(G645&lt;&gt;0,I645/H645,0)</f>
        <v>0.9257578171902423</v>
      </c>
      <c r="L645" s="8">
        <f>I645/H645</f>
        <v>0.9257578171902423</v>
      </c>
      <c r="AB645" s="7"/>
      <c r="AC645" s="7"/>
      <c r="AD645" s="7"/>
      <c r="AE645" s="7"/>
      <c r="AF645" s="6"/>
      <c r="AG645" s="5"/>
    </row>
    <row r="646" spans="1:33" s="2" customFormat="1" ht="27.75" customHeight="1" x14ac:dyDescent="0.25">
      <c r="A646" s="31" t="s">
        <v>9</v>
      </c>
      <c r="B646" s="31" t="s">
        <v>9</v>
      </c>
      <c r="C646" s="31" t="s">
        <v>9</v>
      </c>
      <c r="D646" s="30">
        <v>1313</v>
      </c>
      <c r="E646" s="29" t="s">
        <v>75</v>
      </c>
      <c r="F646" s="28">
        <v>5063920068.776</v>
      </c>
      <c r="G646" s="28">
        <v>5247433880.7245007</v>
      </c>
      <c r="H646" s="28">
        <f>SUMIF($B$647:$B$664,"chap",H647:H665)</f>
        <v>6983299266.8800001</v>
      </c>
      <c r="I646" s="28">
        <f>SUMIF($B$647:$B$664,"chap",I647:I665)</f>
        <v>6432709180.1599998</v>
      </c>
      <c r="J646" s="28">
        <f>SUMIF($B$647:$B$664,"chap",J647:J665)</f>
        <v>550590086.71999955</v>
      </c>
      <c r="K646" s="27">
        <f>IF(G646&lt;&gt;0,I646/H646,0)</f>
        <v>0.92115616620766805</v>
      </c>
      <c r="L646" s="8">
        <f>I646/H646</f>
        <v>0.92115616620766805</v>
      </c>
      <c r="AB646" s="26"/>
      <c r="AC646" s="26"/>
      <c r="AD646" s="26"/>
      <c r="AE646" s="26"/>
      <c r="AF646" s="6"/>
    </row>
    <row r="647" spans="1:33" s="20" customFormat="1" ht="27.75" customHeight="1" x14ac:dyDescent="0.25">
      <c r="A647" s="25" t="s">
        <v>7</v>
      </c>
      <c r="B647" s="25" t="s">
        <v>7</v>
      </c>
      <c r="C647" s="25" t="s">
        <v>7</v>
      </c>
      <c r="D647" s="24">
        <v>13131</v>
      </c>
      <c r="E647" s="23" t="s">
        <v>6</v>
      </c>
      <c r="F647" s="22">
        <v>5063920068.776</v>
      </c>
      <c r="G647" s="22">
        <v>5247433880.7245007</v>
      </c>
      <c r="H647" s="22">
        <f>SUMIF($B$648:$B$665,"section",H648:H665)</f>
        <v>6983299266.8800001</v>
      </c>
      <c r="I647" s="22">
        <f>SUMIF($B$648:$B$665,"section",I648:I665)</f>
        <v>6432709180.1599998</v>
      </c>
      <c r="J647" s="22">
        <f>SUMIF($B$648:$B$665,"section",J648:J665)</f>
        <v>550590086.71999955</v>
      </c>
      <c r="K647" s="21">
        <f>IF(G647&lt;&gt;0,I647/H647,0)</f>
        <v>0.92115616620766805</v>
      </c>
      <c r="L647" s="8">
        <f>I647/H647</f>
        <v>0.92115616620766805</v>
      </c>
      <c r="AF647" s="6"/>
    </row>
    <row r="648" spans="1:33" s="2" customFormat="1" ht="27.75" customHeight="1" x14ac:dyDescent="0.25">
      <c r="A648" s="19" t="s">
        <v>5</v>
      </c>
      <c r="B648" s="19" t="s">
        <v>5</v>
      </c>
      <c r="C648" s="19" t="s">
        <v>5</v>
      </c>
      <c r="D648" s="18">
        <v>1313111</v>
      </c>
      <c r="E648" s="17" t="s">
        <v>56</v>
      </c>
      <c r="F648" s="16">
        <v>96739481.919999987</v>
      </c>
      <c r="G648" s="16">
        <v>246420137.00999999</v>
      </c>
      <c r="H648" s="16">
        <f>SUMIF($B$649:$B$655,"article",H649:H655)</f>
        <v>131083806.02</v>
      </c>
      <c r="I648" s="16">
        <f>SUMIF($B$649:$B$655,"article",I649:I655)</f>
        <v>83302923.989999995</v>
      </c>
      <c r="J648" s="16">
        <f>SUMIF($B$649:$B$655,"article",J649:J655)</f>
        <v>47780882.029999994</v>
      </c>
      <c r="K648" s="15">
        <f>IF(G648&lt;&gt;0,I648/H648,0)</f>
        <v>0.63549363204551845</v>
      </c>
      <c r="L648" s="8">
        <f>I648/H648</f>
        <v>0.63549363204551845</v>
      </c>
      <c r="AB648" s="14"/>
      <c r="AC648" s="14"/>
      <c r="AD648" s="14"/>
      <c r="AE648" s="14"/>
      <c r="AF648" s="6"/>
    </row>
    <row r="649" spans="1:33" s="4" customFormat="1" ht="27.75" customHeight="1" x14ac:dyDescent="0.25">
      <c r="A649" s="13" t="s">
        <v>1</v>
      </c>
      <c r="B649" s="13" t="s">
        <v>1</v>
      </c>
      <c r="C649" s="12">
        <v>1313111</v>
      </c>
      <c r="D649" s="11">
        <v>1</v>
      </c>
      <c r="E649" s="10" t="s">
        <v>3</v>
      </c>
      <c r="F649" s="9">
        <v>60670076.999999993</v>
      </c>
      <c r="G649" s="9">
        <v>60622057.010000005</v>
      </c>
      <c r="H649" s="9">
        <v>99010795.019999996</v>
      </c>
      <c r="I649" s="9">
        <v>73781009</v>
      </c>
      <c r="J649" s="9">
        <f>H649-I649</f>
        <v>25229786.019999996</v>
      </c>
      <c r="K649" s="8">
        <f>IF(G649&lt;&gt;0,I649/H649,0)</f>
        <v>0.74518146213346104</v>
      </c>
      <c r="L649" s="8">
        <f>I649/H649</f>
        <v>0.74518146213346104</v>
      </c>
      <c r="AB649" s="7"/>
      <c r="AC649" s="7"/>
      <c r="AD649" s="7"/>
      <c r="AE649" s="7"/>
      <c r="AF649" s="6"/>
      <c r="AG649" s="5"/>
    </row>
    <row r="650" spans="1:33" s="4" customFormat="1" ht="27.75" customHeight="1" x14ac:dyDescent="0.25">
      <c r="A650" s="13" t="s">
        <v>1</v>
      </c>
      <c r="B650" s="13" t="s">
        <v>1</v>
      </c>
      <c r="C650" s="12">
        <v>1313111</v>
      </c>
      <c r="D650" s="11">
        <v>2</v>
      </c>
      <c r="E650" s="10" t="s">
        <v>2</v>
      </c>
      <c r="F650" s="9">
        <v>3789123.92</v>
      </c>
      <c r="G650" s="9">
        <v>3800000</v>
      </c>
      <c r="H650" s="9">
        <v>26073011</v>
      </c>
      <c r="I650" s="9">
        <v>9521914.9900000002</v>
      </c>
      <c r="J650" s="9">
        <f>H650-I650</f>
        <v>16551096.01</v>
      </c>
      <c r="K650" s="8">
        <f>IF(G650&lt;&gt;0,I650/H650,0)</f>
        <v>0.36520197034396989</v>
      </c>
      <c r="L650" s="8">
        <f>I650/H650</f>
        <v>0.36520197034396989</v>
      </c>
      <c r="AB650" s="7"/>
      <c r="AC650" s="7"/>
      <c r="AD650" s="7"/>
      <c r="AE650" s="7"/>
      <c r="AF650" s="6"/>
      <c r="AG650" s="5"/>
    </row>
    <row r="651" spans="1:33" s="4" customFormat="1" ht="27.75" customHeight="1" x14ac:dyDescent="0.25">
      <c r="A651" s="13" t="s">
        <v>1</v>
      </c>
      <c r="B651" s="13" t="s">
        <v>1</v>
      </c>
      <c r="C651" s="12">
        <v>1313111</v>
      </c>
      <c r="D651" s="11">
        <v>3</v>
      </c>
      <c r="E651" s="10" t="s">
        <v>15</v>
      </c>
      <c r="F651" s="9">
        <v>0</v>
      </c>
      <c r="G651" s="9">
        <v>0</v>
      </c>
      <c r="H651" s="9">
        <v>3000000</v>
      </c>
      <c r="I651" s="9">
        <v>0</v>
      </c>
      <c r="J651" s="9">
        <f>H651-I651</f>
        <v>3000000</v>
      </c>
      <c r="K651" s="8">
        <f>IF(G651&lt;&gt;0,I651/H651,0)</f>
        <v>0</v>
      </c>
      <c r="L651" s="8">
        <f>I651/H651</f>
        <v>0</v>
      </c>
      <c r="AB651" s="7"/>
      <c r="AC651" s="7"/>
      <c r="AD651" s="7"/>
      <c r="AE651" s="7"/>
      <c r="AF651" s="6"/>
      <c r="AG651" s="5"/>
    </row>
    <row r="652" spans="1:33" s="4" customFormat="1" ht="27.75" customHeight="1" x14ac:dyDescent="0.25">
      <c r="A652" s="13" t="s">
        <v>1</v>
      </c>
      <c r="B652" s="13" t="s">
        <v>1</v>
      </c>
      <c r="C652" s="12">
        <v>1313111</v>
      </c>
      <c r="D652" s="11">
        <v>4</v>
      </c>
      <c r="E652" s="10" t="s">
        <v>14</v>
      </c>
      <c r="F652" s="9">
        <v>0</v>
      </c>
      <c r="G652" s="9">
        <v>0</v>
      </c>
      <c r="H652" s="9">
        <v>0</v>
      </c>
      <c r="I652" s="9">
        <v>0</v>
      </c>
      <c r="J652" s="9">
        <f>H652-I652</f>
        <v>0</v>
      </c>
      <c r="K652" s="8">
        <f>IF(G652&lt;&gt;0,I652/H652,0)</f>
        <v>0</v>
      </c>
      <c r="L652" s="8" t="e">
        <f>I652/H652</f>
        <v>#DIV/0!</v>
      </c>
      <c r="AB652" s="7"/>
      <c r="AC652" s="7"/>
      <c r="AD652" s="7"/>
      <c r="AE652" s="7"/>
      <c r="AF652" s="6"/>
      <c r="AG652" s="5"/>
    </row>
    <row r="653" spans="1:33" s="4" customFormat="1" ht="27.75" customHeight="1" x14ac:dyDescent="0.25">
      <c r="A653" s="13" t="s">
        <v>1</v>
      </c>
      <c r="B653" s="13" t="s">
        <v>1</v>
      </c>
      <c r="C653" s="12">
        <v>1313111</v>
      </c>
      <c r="D653" s="11">
        <v>5</v>
      </c>
      <c r="E653" s="10" t="s">
        <v>13</v>
      </c>
      <c r="F653" s="9">
        <v>0</v>
      </c>
      <c r="G653" s="9">
        <v>0</v>
      </c>
      <c r="H653" s="9">
        <v>0</v>
      </c>
      <c r="I653" s="9">
        <v>0</v>
      </c>
      <c r="J653" s="9">
        <f>H653-I653</f>
        <v>0</v>
      </c>
      <c r="K653" s="8">
        <f>IF(G653&lt;&gt;0,I653/H653,0)</f>
        <v>0</v>
      </c>
      <c r="L653" s="8" t="e">
        <f>I653/H653</f>
        <v>#DIV/0!</v>
      </c>
      <c r="AB653" s="7"/>
      <c r="AC653" s="7"/>
      <c r="AD653" s="7"/>
      <c r="AE653" s="7"/>
      <c r="AF653" s="6"/>
      <c r="AG653" s="5"/>
    </row>
    <row r="654" spans="1:33" s="4" customFormat="1" ht="27.75" customHeight="1" x14ac:dyDescent="0.25">
      <c r="A654" s="13" t="s">
        <v>1</v>
      </c>
      <c r="B654" s="13" t="s">
        <v>1</v>
      </c>
      <c r="C654" s="12">
        <v>1313111</v>
      </c>
      <c r="D654" s="11">
        <v>7</v>
      </c>
      <c r="E654" s="10" t="s">
        <v>0</v>
      </c>
      <c r="F654" s="9">
        <v>2280281</v>
      </c>
      <c r="G654" s="9">
        <v>0</v>
      </c>
      <c r="H654" s="9">
        <v>0</v>
      </c>
      <c r="I654" s="9">
        <v>0</v>
      </c>
      <c r="J654" s="9">
        <f>H654-I654</f>
        <v>0</v>
      </c>
      <c r="K654" s="8">
        <f>IF(G654&lt;&gt;0,I654/H654,0)</f>
        <v>0</v>
      </c>
      <c r="L654" s="8" t="e">
        <f>I654/H654</f>
        <v>#DIV/0!</v>
      </c>
      <c r="AB654" s="7"/>
      <c r="AC654" s="7"/>
      <c r="AD654" s="7"/>
      <c r="AE654" s="7"/>
      <c r="AF654" s="6"/>
      <c r="AG654" s="5"/>
    </row>
    <row r="655" spans="1:33" s="4" customFormat="1" ht="27.75" customHeight="1" x14ac:dyDescent="0.25">
      <c r="A655" s="13" t="s">
        <v>1</v>
      </c>
      <c r="B655" s="13" t="s">
        <v>1</v>
      </c>
      <c r="C655" s="12">
        <v>1313111</v>
      </c>
      <c r="D655" s="11">
        <v>9</v>
      </c>
      <c r="E655" s="10" t="s">
        <v>12</v>
      </c>
      <c r="F655" s="9">
        <v>30000000</v>
      </c>
      <c r="G655" s="9">
        <v>181998080</v>
      </c>
      <c r="H655" s="9">
        <v>3000000</v>
      </c>
      <c r="I655" s="9">
        <v>0</v>
      </c>
      <c r="J655" s="9">
        <f>H655-I655</f>
        <v>3000000</v>
      </c>
      <c r="K655" s="8">
        <f>IF(G655&lt;&gt;0,I655/H655,0)</f>
        <v>0</v>
      </c>
      <c r="L655" s="8">
        <f>I655/H655</f>
        <v>0</v>
      </c>
      <c r="AB655" s="7"/>
      <c r="AC655" s="7"/>
      <c r="AD655" s="7"/>
      <c r="AE655" s="7"/>
      <c r="AF655" s="6"/>
      <c r="AG655" s="5"/>
    </row>
    <row r="656" spans="1:33" s="2" customFormat="1" ht="27.75" customHeight="1" x14ac:dyDescent="0.25">
      <c r="A656" s="19" t="s">
        <v>5</v>
      </c>
      <c r="B656" s="19" t="s">
        <v>5</v>
      </c>
      <c r="C656" s="19" t="s">
        <v>5</v>
      </c>
      <c r="D656" s="18">
        <v>1313112</v>
      </c>
      <c r="E656" s="17" t="s">
        <v>55</v>
      </c>
      <c r="F656" s="16">
        <v>4964780598.8599997</v>
      </c>
      <c r="G656" s="16">
        <v>5001013743.7145004</v>
      </c>
      <c r="H656" s="16">
        <f>SUMIF($B$657:$B$663,"article",H657:H663)</f>
        <v>6852215460.8599997</v>
      </c>
      <c r="I656" s="16">
        <f>SUMIF($B$657:$B$663,"article",I657:I663)</f>
        <v>6349406256.1700001</v>
      </c>
      <c r="J656" s="16">
        <f>SUMIF($B$657:$B$663,"article",J657:J663)</f>
        <v>502809204.68999958</v>
      </c>
      <c r="K656" s="15">
        <f>IF(G656&lt;&gt;0,I656/H656,0)</f>
        <v>0.92662092901747528</v>
      </c>
      <c r="L656" s="8">
        <f>I656/H656</f>
        <v>0.92662092901747528</v>
      </c>
      <c r="AB656" s="14"/>
      <c r="AC656" s="14"/>
      <c r="AD656" s="14"/>
      <c r="AE656" s="14"/>
      <c r="AF656" s="6"/>
    </row>
    <row r="657" spans="1:33" s="4" customFormat="1" ht="27.75" customHeight="1" x14ac:dyDescent="0.25">
      <c r="A657" s="13" t="s">
        <v>1</v>
      </c>
      <c r="B657" s="13" t="s">
        <v>1</v>
      </c>
      <c r="C657" s="12">
        <v>1313112</v>
      </c>
      <c r="D657" s="11">
        <v>1</v>
      </c>
      <c r="E657" s="10" t="s">
        <v>3</v>
      </c>
      <c r="F657" s="9">
        <v>4319806194.5200005</v>
      </c>
      <c r="G657" s="9">
        <v>4320447219.3599997</v>
      </c>
      <c r="H657" s="9">
        <v>5919920810.3599997</v>
      </c>
      <c r="I657" s="9">
        <v>5658085574.5100002</v>
      </c>
      <c r="J657" s="9">
        <f>H657-I657</f>
        <v>261835235.84999943</v>
      </c>
      <c r="K657" s="8">
        <f>IF(G657&lt;&gt;0,I657/H657,0)</f>
        <v>0.95577048338353077</v>
      </c>
      <c r="L657" s="8">
        <f>I657/H657</f>
        <v>0.95577048338353077</v>
      </c>
      <c r="AB657" s="7"/>
      <c r="AC657" s="7"/>
      <c r="AD657" s="7"/>
      <c r="AE657" s="7"/>
      <c r="AF657" s="6"/>
      <c r="AG657" s="5"/>
    </row>
    <row r="658" spans="1:33" s="4" customFormat="1" ht="27.75" customHeight="1" x14ac:dyDescent="0.25">
      <c r="A658" s="13" t="s">
        <v>1</v>
      </c>
      <c r="B658" s="13" t="s">
        <v>1</v>
      </c>
      <c r="C658" s="12">
        <v>1313112</v>
      </c>
      <c r="D658" s="11">
        <v>2</v>
      </c>
      <c r="E658" s="10" t="s">
        <v>2</v>
      </c>
      <c r="F658" s="9">
        <v>238182633.241</v>
      </c>
      <c r="G658" s="9">
        <v>75737500.374500006</v>
      </c>
      <c r="H658" s="9">
        <v>108934563.83</v>
      </c>
      <c r="I658" s="9">
        <v>84826106.359999999</v>
      </c>
      <c r="J658" s="9">
        <f>H658-I658</f>
        <v>24108457.469999999</v>
      </c>
      <c r="K658" s="8">
        <f>IF(G658&lt;&gt;0,I658/H658,0)</f>
        <v>0.77868863084059403</v>
      </c>
      <c r="L658" s="8">
        <f>I658/H658</f>
        <v>0.77868863084059403</v>
      </c>
      <c r="AB658" s="7"/>
      <c r="AC658" s="7"/>
      <c r="AD658" s="7"/>
      <c r="AE658" s="7"/>
      <c r="AF658" s="6"/>
      <c r="AG658" s="5"/>
    </row>
    <row r="659" spans="1:33" s="4" customFormat="1" ht="27.75" customHeight="1" x14ac:dyDescent="0.25">
      <c r="A659" s="13" t="s">
        <v>1</v>
      </c>
      <c r="B659" s="13" t="s">
        <v>1</v>
      </c>
      <c r="C659" s="12">
        <v>1313112</v>
      </c>
      <c r="D659" s="11">
        <v>3</v>
      </c>
      <c r="E659" s="10" t="s">
        <v>15</v>
      </c>
      <c r="F659" s="9">
        <v>306513359.36000001</v>
      </c>
      <c r="G659" s="9">
        <v>530504842.88000005</v>
      </c>
      <c r="H659" s="9">
        <v>805360086.57000005</v>
      </c>
      <c r="I659" s="9">
        <v>601795513.79999995</v>
      </c>
      <c r="J659" s="9">
        <f>H659-I659</f>
        <v>203564572.7700001</v>
      </c>
      <c r="K659" s="8">
        <f>IF(G659&lt;&gt;0,I659/H659,0)</f>
        <v>0.74723781800886813</v>
      </c>
      <c r="L659" s="8">
        <f>I659/H659</f>
        <v>0.74723781800886813</v>
      </c>
      <c r="AB659" s="7"/>
      <c r="AC659" s="7"/>
      <c r="AD659" s="7"/>
      <c r="AE659" s="7"/>
      <c r="AF659" s="6"/>
      <c r="AG659" s="5"/>
    </row>
    <row r="660" spans="1:33" s="4" customFormat="1" ht="27.75" customHeight="1" x14ac:dyDescent="0.25">
      <c r="A660" s="13" t="s">
        <v>1</v>
      </c>
      <c r="B660" s="13" t="s">
        <v>1</v>
      </c>
      <c r="C660" s="12">
        <v>1313112</v>
      </c>
      <c r="D660" s="11">
        <v>4</v>
      </c>
      <c r="E660" s="10" t="s">
        <v>14</v>
      </c>
      <c r="F660" s="9">
        <v>37718412.089000002</v>
      </c>
      <c r="G660" s="9">
        <v>69294431.099999994</v>
      </c>
      <c r="H660" s="9">
        <v>16000000.1</v>
      </c>
      <c r="I660" s="9">
        <v>4699061.5</v>
      </c>
      <c r="J660" s="9">
        <f>H660-I660</f>
        <v>11300938.6</v>
      </c>
      <c r="K660" s="8">
        <f>IF(G660&lt;&gt;0,I660/H660,0)</f>
        <v>0.29369134191442914</v>
      </c>
      <c r="L660" s="8">
        <f>I660/H660</f>
        <v>0.29369134191442914</v>
      </c>
      <c r="AB660" s="7"/>
      <c r="AC660" s="7"/>
      <c r="AD660" s="7"/>
      <c r="AE660" s="7"/>
      <c r="AF660" s="6"/>
      <c r="AG660" s="5"/>
    </row>
    <row r="661" spans="1:33" s="4" customFormat="1" ht="27.75" customHeight="1" x14ac:dyDescent="0.25">
      <c r="A661" s="13" t="s">
        <v>1</v>
      </c>
      <c r="B661" s="13" t="s">
        <v>1</v>
      </c>
      <c r="C661" s="12">
        <v>1313112</v>
      </c>
      <c r="D661" s="11">
        <v>5</v>
      </c>
      <c r="E661" s="10" t="s">
        <v>13</v>
      </c>
      <c r="F661" s="9">
        <v>0</v>
      </c>
      <c r="G661" s="9">
        <v>0</v>
      </c>
      <c r="H661" s="9">
        <v>0</v>
      </c>
      <c r="I661" s="9">
        <v>0</v>
      </c>
      <c r="J661" s="9">
        <f>H661-I661</f>
        <v>0</v>
      </c>
      <c r="K661" s="8">
        <f>IF(G661&lt;&gt;0,I661/H661,0)</f>
        <v>0</v>
      </c>
      <c r="L661" s="8" t="e">
        <f>I661/H661</f>
        <v>#DIV/0!</v>
      </c>
      <c r="AB661" s="7"/>
      <c r="AC661" s="7"/>
      <c r="AD661" s="7"/>
      <c r="AE661" s="7"/>
      <c r="AF661" s="6"/>
      <c r="AG661" s="5"/>
    </row>
    <row r="662" spans="1:33" s="4" customFormat="1" ht="27.75" customHeight="1" x14ac:dyDescent="0.25">
      <c r="A662" s="13" t="s">
        <v>1</v>
      </c>
      <c r="B662" s="13" t="s">
        <v>1</v>
      </c>
      <c r="C662" s="12">
        <v>1313112</v>
      </c>
      <c r="D662" s="11">
        <v>7</v>
      </c>
      <c r="E662" s="10" t="s">
        <v>0</v>
      </c>
      <c r="F662" s="9">
        <v>1464999.9640000002</v>
      </c>
      <c r="G662" s="9">
        <v>0</v>
      </c>
      <c r="H662" s="9">
        <v>0</v>
      </c>
      <c r="I662" s="9">
        <v>0</v>
      </c>
      <c r="J662" s="9">
        <f>H662-I662</f>
        <v>0</v>
      </c>
      <c r="K662" s="8">
        <f>IF(G662&lt;&gt;0,I662/H662,0)</f>
        <v>0</v>
      </c>
      <c r="L662" s="8" t="e">
        <f>I662/H662</f>
        <v>#DIV/0!</v>
      </c>
      <c r="AB662" s="7"/>
      <c r="AC662" s="7"/>
      <c r="AD662" s="7"/>
      <c r="AE662" s="7"/>
      <c r="AF662" s="6"/>
      <c r="AG662" s="5"/>
    </row>
    <row r="663" spans="1:33" s="4" customFormat="1" ht="27.75" customHeight="1" x14ac:dyDescent="0.25">
      <c r="A663" s="13" t="s">
        <v>1</v>
      </c>
      <c r="B663" s="13" t="s">
        <v>1</v>
      </c>
      <c r="C663" s="12">
        <v>1313112</v>
      </c>
      <c r="D663" s="11">
        <v>9</v>
      </c>
      <c r="E663" s="10" t="s">
        <v>12</v>
      </c>
      <c r="F663" s="9">
        <v>61094999.686000004</v>
      </c>
      <c r="G663" s="9">
        <v>5029750</v>
      </c>
      <c r="H663" s="9">
        <v>2000000</v>
      </c>
      <c r="I663" s="9">
        <v>0</v>
      </c>
      <c r="J663" s="9">
        <f>H663-I663</f>
        <v>2000000</v>
      </c>
      <c r="K663" s="8">
        <f>IF(G663&lt;&gt;0,I663/H663,0)</f>
        <v>0</v>
      </c>
      <c r="L663" s="8">
        <f>I663/H663</f>
        <v>0</v>
      </c>
      <c r="AB663" s="7"/>
      <c r="AC663" s="7"/>
      <c r="AD663" s="7"/>
      <c r="AE663" s="7"/>
      <c r="AF663" s="6"/>
      <c r="AG663" s="5"/>
    </row>
    <row r="664" spans="1:33" s="2" customFormat="1" ht="27.75" customHeight="1" x14ac:dyDescent="0.25">
      <c r="A664" s="19" t="s">
        <v>5</v>
      </c>
      <c r="B664" s="19" t="s">
        <v>5</v>
      </c>
      <c r="C664" s="19" t="s">
        <v>5</v>
      </c>
      <c r="D664" s="18">
        <v>1313114</v>
      </c>
      <c r="E664" s="17" t="s">
        <v>74</v>
      </c>
      <c r="F664" s="16">
        <v>2399987.9959999998</v>
      </c>
      <c r="G664" s="16">
        <v>0</v>
      </c>
      <c r="H664" s="16">
        <f>SUMIF($B$665:$B$665,"article",H665:H665)</f>
        <v>0</v>
      </c>
      <c r="I664" s="16">
        <f>SUMIF($B$665:$B$665,"article",I665:I665)</f>
        <v>0</v>
      </c>
      <c r="J664" s="16">
        <f>SUMIF($B$665:$B$665,"article",J665:J665)</f>
        <v>0</v>
      </c>
      <c r="K664" s="15">
        <f>IF(G664&lt;&gt;0,I664/H664,0)</f>
        <v>0</v>
      </c>
      <c r="L664" s="8" t="e">
        <f>I664/H664</f>
        <v>#DIV/0!</v>
      </c>
      <c r="AB664" s="14"/>
      <c r="AC664" s="14"/>
      <c r="AD664" s="14"/>
      <c r="AE664" s="14"/>
      <c r="AF664" s="6"/>
    </row>
    <row r="665" spans="1:33" s="4" customFormat="1" ht="27.75" customHeight="1" x14ac:dyDescent="0.25">
      <c r="A665" s="13" t="s">
        <v>1</v>
      </c>
      <c r="B665" s="13" t="s">
        <v>1</v>
      </c>
      <c r="C665" s="12">
        <v>1313114</v>
      </c>
      <c r="D665" s="11">
        <v>7</v>
      </c>
      <c r="E665" s="10" t="s">
        <v>0</v>
      </c>
      <c r="F665" s="9">
        <v>2399987.9959999998</v>
      </c>
      <c r="G665" s="9">
        <v>0</v>
      </c>
      <c r="H665" s="9">
        <v>0</v>
      </c>
      <c r="I665" s="9">
        <v>0</v>
      </c>
      <c r="J665" s="9">
        <f>H665-I665</f>
        <v>0</v>
      </c>
      <c r="K665" s="8">
        <f>IF(G665&lt;&gt;0,I665/H665,0)</f>
        <v>0</v>
      </c>
      <c r="L665" s="8" t="e">
        <f>I665/H665</f>
        <v>#DIV/0!</v>
      </c>
      <c r="AB665" s="7"/>
      <c r="AC665" s="7"/>
      <c r="AD665" s="7"/>
      <c r="AE665" s="7"/>
      <c r="AF665" s="6"/>
      <c r="AG665" s="5"/>
    </row>
    <row r="666" spans="1:33" s="2" customFormat="1" ht="27.75" customHeight="1" x14ac:dyDescent="0.25">
      <c r="A666" s="31" t="s">
        <v>9</v>
      </c>
      <c r="B666" s="31" t="s">
        <v>9</v>
      </c>
      <c r="C666" s="31" t="s">
        <v>9</v>
      </c>
      <c r="D666" s="30">
        <v>1314</v>
      </c>
      <c r="E666" s="29" t="s">
        <v>73</v>
      </c>
      <c r="F666" s="28">
        <v>168203101.1419</v>
      </c>
      <c r="G666" s="28">
        <v>193212636.00199997</v>
      </c>
      <c r="H666" s="28">
        <f>SUMIF($B$667:$B$683,"chap",H667:H683)</f>
        <v>244930858.63</v>
      </c>
      <c r="I666" s="28">
        <f>SUMIF($B$667:$B$683,"chap",I667:I683)</f>
        <v>234836826.99000001</v>
      </c>
      <c r="J666" s="28">
        <f>SUMIF($B$667:$B$683,"chap",J667:J683)</f>
        <v>10094031.640000004</v>
      </c>
      <c r="K666" s="27">
        <f>IF(G666&lt;&gt;0,I666/H666,0)</f>
        <v>0.95878824049995126</v>
      </c>
      <c r="L666" s="8">
        <f>I666/H666</f>
        <v>0.95878824049995126</v>
      </c>
      <c r="AB666" s="26"/>
      <c r="AC666" s="26"/>
      <c r="AD666" s="26"/>
      <c r="AE666" s="26"/>
      <c r="AF666" s="6"/>
    </row>
    <row r="667" spans="1:33" s="20" customFormat="1" ht="27.75" customHeight="1" x14ac:dyDescent="0.25">
      <c r="A667" s="25" t="s">
        <v>7</v>
      </c>
      <c r="B667" s="25" t="s">
        <v>7</v>
      </c>
      <c r="C667" s="25" t="s">
        <v>7</v>
      </c>
      <c r="D667" s="24">
        <v>13141</v>
      </c>
      <c r="E667" s="23" t="s">
        <v>6</v>
      </c>
      <c r="F667" s="22">
        <v>168203101.1419</v>
      </c>
      <c r="G667" s="22">
        <v>193212636.00199997</v>
      </c>
      <c r="H667" s="22">
        <f>SUMIF($B$668:$B$683,"section",H668:H683)</f>
        <v>244930858.63</v>
      </c>
      <c r="I667" s="22">
        <f>SUMIF($B$668:$B$683,"section",I668:I683)</f>
        <v>234836826.99000001</v>
      </c>
      <c r="J667" s="22">
        <f>SUMIF($B$668:$B$683,"section",J668:J683)</f>
        <v>10094031.640000004</v>
      </c>
      <c r="K667" s="21">
        <f>IF(G667&lt;&gt;0,I667/H667,0)</f>
        <v>0.95878824049995126</v>
      </c>
      <c r="L667" s="8">
        <f>I667/H667</f>
        <v>0.95878824049995126</v>
      </c>
      <c r="AF667" s="6"/>
    </row>
    <row r="668" spans="1:33" s="2" customFormat="1" ht="27.75" customHeight="1" x14ac:dyDescent="0.25">
      <c r="A668" s="19" t="s">
        <v>5</v>
      </c>
      <c r="B668" s="19" t="s">
        <v>5</v>
      </c>
      <c r="C668" s="19" t="s">
        <v>5</v>
      </c>
      <c r="D668" s="18">
        <v>1314111</v>
      </c>
      <c r="E668" s="17" t="s">
        <v>56</v>
      </c>
      <c r="F668" s="16">
        <v>38092491.074000001</v>
      </c>
      <c r="G668" s="16">
        <v>46837158.420499995</v>
      </c>
      <c r="H668" s="16">
        <f>SUMIF($B$669:$B$675,"article",H669:H675)</f>
        <v>82451526.260000005</v>
      </c>
      <c r="I668" s="16">
        <f>SUMIF($B$669:$B$675,"article",I669:I675)</f>
        <v>77210272.200000018</v>
      </c>
      <c r="J668" s="16">
        <f>SUMIF($B$669:$B$675,"article",J669:J675)</f>
        <v>5241254.0599999912</v>
      </c>
      <c r="K668" s="15">
        <f>IF(G668&lt;&gt;0,I668/H668,0)</f>
        <v>0.9364322978877021</v>
      </c>
      <c r="L668" s="8">
        <f>I668/H668</f>
        <v>0.9364322978877021</v>
      </c>
      <c r="AB668" s="14"/>
      <c r="AC668" s="14"/>
      <c r="AD668" s="14"/>
      <c r="AE668" s="14"/>
      <c r="AF668" s="6"/>
    </row>
    <row r="669" spans="1:33" s="4" customFormat="1" ht="27.75" customHeight="1" x14ac:dyDescent="0.25">
      <c r="A669" s="13" t="s">
        <v>1</v>
      </c>
      <c r="B669" s="13" t="s">
        <v>1</v>
      </c>
      <c r="C669" s="12">
        <v>1314111</v>
      </c>
      <c r="D669" s="11">
        <v>1</v>
      </c>
      <c r="E669" s="10" t="s">
        <v>3</v>
      </c>
      <c r="F669" s="9">
        <v>32521591.299999997</v>
      </c>
      <c r="G669" s="9">
        <v>40234575.542999998</v>
      </c>
      <c r="H669" s="9">
        <v>57567538.090000004</v>
      </c>
      <c r="I669" s="9">
        <v>54554268.300000012</v>
      </c>
      <c r="J669" s="9">
        <f>H669-I669</f>
        <v>3013269.7899999917</v>
      </c>
      <c r="K669" s="8">
        <f>IF(G669&lt;&gt;0,I669/H669,0)</f>
        <v>0.9476567890520331</v>
      </c>
      <c r="L669" s="8">
        <f>I669/H669</f>
        <v>0.9476567890520331</v>
      </c>
      <c r="AB669" s="7"/>
      <c r="AC669" s="7"/>
      <c r="AD669" s="7"/>
      <c r="AE669" s="7"/>
      <c r="AF669" s="6"/>
      <c r="AG669" s="5"/>
    </row>
    <row r="670" spans="1:33" s="4" customFormat="1" ht="27.75" customHeight="1" x14ac:dyDescent="0.25">
      <c r="A670" s="13" t="s">
        <v>1</v>
      </c>
      <c r="B670" s="13" t="s">
        <v>1</v>
      </c>
      <c r="C670" s="12">
        <v>1314111</v>
      </c>
      <c r="D670" s="11">
        <v>2</v>
      </c>
      <c r="E670" s="10" t="s">
        <v>2</v>
      </c>
      <c r="F670" s="9">
        <v>0.17000000004190952</v>
      </c>
      <c r="G670" s="9">
        <v>1047411.8774999999</v>
      </c>
      <c r="H670" s="9">
        <v>221500.07</v>
      </c>
      <c r="I670" s="9">
        <v>71500</v>
      </c>
      <c r="J670" s="9">
        <f>H670-I670</f>
        <v>150000.07</v>
      </c>
      <c r="K670" s="8">
        <f>IF(G670&lt;&gt;0,I670/H670,0)</f>
        <v>0.3227989950522363</v>
      </c>
      <c r="L670" s="8">
        <f>I670/H670</f>
        <v>0.3227989950522363</v>
      </c>
      <c r="AB670" s="7"/>
      <c r="AC670" s="7"/>
      <c r="AD670" s="7"/>
      <c r="AE670" s="7"/>
      <c r="AF670" s="6"/>
      <c r="AG670" s="5"/>
    </row>
    <row r="671" spans="1:33" s="4" customFormat="1" ht="27.75" customHeight="1" x14ac:dyDescent="0.25">
      <c r="A671" s="13" t="s">
        <v>1</v>
      </c>
      <c r="B671" s="13" t="s">
        <v>1</v>
      </c>
      <c r="C671" s="12">
        <v>1314111</v>
      </c>
      <c r="D671" s="11">
        <v>3</v>
      </c>
      <c r="E671" s="10" t="s">
        <v>15</v>
      </c>
      <c r="F671" s="9">
        <v>2215531.6040000003</v>
      </c>
      <c r="G671" s="9">
        <v>2313600</v>
      </c>
      <c r="H671" s="9">
        <v>3955000</v>
      </c>
      <c r="I671" s="9">
        <v>3954500</v>
      </c>
      <c r="J671" s="9">
        <f>H671-I671</f>
        <v>500</v>
      </c>
      <c r="K671" s="8">
        <f>IF(G671&lt;&gt;0,I671/H671,0)</f>
        <v>0.99987357774968399</v>
      </c>
      <c r="L671" s="8">
        <f>I671/H671</f>
        <v>0.99987357774968399</v>
      </c>
      <c r="AB671" s="7"/>
      <c r="AC671" s="7"/>
      <c r="AD671" s="7"/>
      <c r="AE671" s="7"/>
      <c r="AF671" s="6"/>
      <c r="AG671" s="5"/>
    </row>
    <row r="672" spans="1:33" s="4" customFormat="1" ht="27.75" customHeight="1" x14ac:dyDescent="0.25">
      <c r="A672" s="13" t="s">
        <v>1</v>
      </c>
      <c r="B672" s="13" t="s">
        <v>1</v>
      </c>
      <c r="C672" s="12">
        <v>1314111</v>
      </c>
      <c r="D672" s="11">
        <v>4</v>
      </c>
      <c r="E672" s="10" t="s">
        <v>14</v>
      </c>
      <c r="F672" s="9">
        <v>1206120</v>
      </c>
      <c r="G672" s="9">
        <v>953961</v>
      </c>
      <c r="H672" s="9">
        <v>9499984.0999999996</v>
      </c>
      <c r="I672" s="9">
        <v>7999983.9000000004</v>
      </c>
      <c r="J672" s="9">
        <f>H672-I672</f>
        <v>1500000.1999999993</v>
      </c>
      <c r="K672" s="8">
        <f>IF(G672&lt;&gt;0,I672/H672,0)</f>
        <v>0.84210497783885774</v>
      </c>
      <c r="L672" s="8">
        <f>I672/H672</f>
        <v>0.84210497783885774</v>
      </c>
      <c r="AB672" s="7"/>
      <c r="AC672" s="7"/>
      <c r="AD672" s="7"/>
      <c r="AE672" s="7"/>
      <c r="AF672" s="6"/>
      <c r="AG672" s="5"/>
    </row>
    <row r="673" spans="1:33" s="4" customFormat="1" ht="27.75" customHeight="1" x14ac:dyDescent="0.25">
      <c r="A673" s="13" t="s">
        <v>1</v>
      </c>
      <c r="B673" s="13" t="s">
        <v>1</v>
      </c>
      <c r="C673" s="12">
        <v>1314111</v>
      </c>
      <c r="D673" s="11">
        <v>5</v>
      </c>
      <c r="E673" s="10" t="s">
        <v>13</v>
      </c>
      <c r="F673" s="9">
        <v>0</v>
      </c>
      <c r="G673" s="9">
        <v>0</v>
      </c>
      <c r="H673" s="9">
        <v>0</v>
      </c>
      <c r="I673" s="9">
        <v>0</v>
      </c>
      <c r="J673" s="9">
        <f>H673-I673</f>
        <v>0</v>
      </c>
      <c r="K673" s="8">
        <f>IF(G673&lt;&gt;0,I673/H673,0)</f>
        <v>0</v>
      </c>
      <c r="L673" s="8" t="e">
        <f>I673/H673</f>
        <v>#DIV/0!</v>
      </c>
      <c r="AB673" s="7"/>
      <c r="AC673" s="7"/>
      <c r="AD673" s="7"/>
      <c r="AE673" s="7"/>
      <c r="AF673" s="6"/>
      <c r="AG673" s="5"/>
    </row>
    <row r="674" spans="1:33" s="4" customFormat="1" ht="27.75" customHeight="1" x14ac:dyDescent="0.25">
      <c r="A674" s="13" t="s">
        <v>1</v>
      </c>
      <c r="B674" s="13" t="s">
        <v>1</v>
      </c>
      <c r="C674" s="12">
        <v>1314111</v>
      </c>
      <c r="D674" s="11">
        <v>7</v>
      </c>
      <c r="E674" s="10" t="s">
        <v>0</v>
      </c>
      <c r="F674" s="9">
        <v>0</v>
      </c>
      <c r="G674" s="9">
        <v>0</v>
      </c>
      <c r="H674" s="9">
        <v>0</v>
      </c>
      <c r="I674" s="9">
        <v>0</v>
      </c>
      <c r="J674" s="9">
        <f>H674-I674</f>
        <v>0</v>
      </c>
      <c r="K674" s="8">
        <f>IF(G674&lt;&gt;0,I674/H674,0)</f>
        <v>0</v>
      </c>
      <c r="L674" s="8" t="e">
        <f>I674/H674</f>
        <v>#DIV/0!</v>
      </c>
      <c r="AB674" s="7"/>
      <c r="AC674" s="7"/>
      <c r="AD674" s="7"/>
      <c r="AE674" s="7"/>
      <c r="AF674" s="6"/>
      <c r="AG674" s="5"/>
    </row>
    <row r="675" spans="1:33" s="4" customFormat="1" ht="27.75" customHeight="1" x14ac:dyDescent="0.25">
      <c r="A675" s="13" t="s">
        <v>1</v>
      </c>
      <c r="B675" s="13" t="s">
        <v>1</v>
      </c>
      <c r="C675" s="12">
        <v>1314111</v>
      </c>
      <c r="D675" s="11">
        <v>9</v>
      </c>
      <c r="E675" s="10" t="s">
        <v>12</v>
      </c>
      <c r="F675" s="9">
        <v>2149248</v>
      </c>
      <c r="G675" s="9">
        <v>2287610</v>
      </c>
      <c r="H675" s="9">
        <v>11207504</v>
      </c>
      <c r="I675" s="9">
        <v>10630020</v>
      </c>
      <c r="J675" s="9">
        <f>H675-I675</f>
        <v>577484</v>
      </c>
      <c r="K675" s="8">
        <f>IF(G675&lt;&gt;0,I675/H675,0)</f>
        <v>0.94847345135901806</v>
      </c>
      <c r="L675" s="8">
        <f>I675/H675</f>
        <v>0.94847345135901806</v>
      </c>
      <c r="AB675" s="7"/>
      <c r="AC675" s="7"/>
      <c r="AD675" s="7"/>
      <c r="AE675" s="7"/>
      <c r="AF675" s="6"/>
      <c r="AG675" s="5"/>
    </row>
    <row r="676" spans="1:33" s="2" customFormat="1" ht="27.75" customHeight="1" x14ac:dyDescent="0.25">
      <c r="A676" s="19" t="s">
        <v>5</v>
      </c>
      <c r="B676" s="19" t="s">
        <v>5</v>
      </c>
      <c r="C676" s="19" t="s">
        <v>5</v>
      </c>
      <c r="D676" s="18">
        <v>1314112</v>
      </c>
      <c r="E676" s="17" t="s">
        <v>72</v>
      </c>
      <c r="F676" s="16">
        <v>130110610.06790002</v>
      </c>
      <c r="G676" s="16">
        <v>146375477.58149999</v>
      </c>
      <c r="H676" s="16">
        <f>SUMIF($B$677:$B$683,"article",H677:H683)</f>
        <v>162479332.36999997</v>
      </c>
      <c r="I676" s="16">
        <f>SUMIF($B$677:$B$683,"article",I677:I683)</f>
        <v>157626554.78999999</v>
      </c>
      <c r="J676" s="16">
        <f>SUMIF($B$677:$B$683,"article",J677:J683)</f>
        <v>4852777.5800000131</v>
      </c>
      <c r="K676" s="15">
        <f>IF(G676&lt;&gt;0,I676/H676,0)</f>
        <v>0.97013295470128358</v>
      </c>
      <c r="L676" s="8">
        <f>I676/H676</f>
        <v>0.97013295470128358</v>
      </c>
      <c r="AB676" s="14"/>
      <c r="AC676" s="14"/>
      <c r="AD676" s="14"/>
      <c r="AE676" s="14"/>
      <c r="AF676" s="6"/>
    </row>
    <row r="677" spans="1:33" s="4" customFormat="1" ht="27.75" customHeight="1" x14ac:dyDescent="0.25">
      <c r="A677" s="13" t="s">
        <v>1</v>
      </c>
      <c r="B677" s="13" t="s">
        <v>1</v>
      </c>
      <c r="C677" s="12">
        <v>1314112</v>
      </c>
      <c r="D677" s="11">
        <v>1</v>
      </c>
      <c r="E677" s="10" t="s">
        <v>3</v>
      </c>
      <c r="F677" s="9">
        <v>82872757.493900016</v>
      </c>
      <c r="G677" s="9">
        <v>102214529.42649999</v>
      </c>
      <c r="H677" s="9">
        <v>112483654.23999999</v>
      </c>
      <c r="I677" s="9">
        <v>115496766.46999998</v>
      </c>
      <c r="J677" s="9">
        <f>H677-I677</f>
        <v>-3013112.2299999893</v>
      </c>
      <c r="K677" s="8">
        <f>IF(G677&lt;&gt;0,I677/H677,0)</f>
        <v>1.0267871118729046</v>
      </c>
      <c r="L677" s="8">
        <f>I677/H677</f>
        <v>1.0267871118729046</v>
      </c>
      <c r="AB677" s="7"/>
      <c r="AC677" s="7"/>
      <c r="AD677" s="7"/>
      <c r="AE677" s="7"/>
      <c r="AF677" s="6"/>
      <c r="AG677" s="5"/>
    </row>
    <row r="678" spans="1:33" s="4" customFormat="1" ht="27.75" customHeight="1" x14ac:dyDescent="0.25">
      <c r="A678" s="13" t="s">
        <v>1</v>
      </c>
      <c r="B678" s="13" t="s">
        <v>1</v>
      </c>
      <c r="C678" s="12">
        <v>1314112</v>
      </c>
      <c r="D678" s="11">
        <v>2</v>
      </c>
      <c r="E678" s="10" t="s">
        <v>2</v>
      </c>
      <c r="F678" s="9">
        <v>15962826.220000001</v>
      </c>
      <c r="G678" s="9">
        <v>17841294.204999998</v>
      </c>
      <c r="H678" s="9">
        <v>27530584.780000001</v>
      </c>
      <c r="I678" s="9">
        <v>24682388.329999998</v>
      </c>
      <c r="J678" s="9">
        <f>H678-I678</f>
        <v>2848196.450000003</v>
      </c>
      <c r="K678" s="8">
        <f>IF(G678&lt;&gt;0,I678/H678,0)</f>
        <v>0.89654428074229953</v>
      </c>
      <c r="L678" s="8">
        <f>I678/H678</f>
        <v>0.89654428074229953</v>
      </c>
      <c r="AB678" s="7"/>
      <c r="AC678" s="7"/>
      <c r="AD678" s="7"/>
      <c r="AE678" s="7"/>
      <c r="AF678" s="6"/>
      <c r="AG678" s="5"/>
    </row>
    <row r="679" spans="1:33" s="4" customFormat="1" ht="27.75" customHeight="1" x14ac:dyDescent="0.25">
      <c r="A679" s="13" t="s">
        <v>1</v>
      </c>
      <c r="B679" s="13" t="s">
        <v>1</v>
      </c>
      <c r="C679" s="12">
        <v>1314112</v>
      </c>
      <c r="D679" s="11">
        <v>3</v>
      </c>
      <c r="E679" s="10" t="s">
        <v>15</v>
      </c>
      <c r="F679" s="9">
        <v>10787395.284</v>
      </c>
      <c r="G679" s="9">
        <v>12874987.949999999</v>
      </c>
      <c r="H679" s="9">
        <v>18604366.75</v>
      </c>
      <c r="I679" s="9">
        <v>16086688.99</v>
      </c>
      <c r="J679" s="9">
        <f>H679-I679</f>
        <v>2517677.7599999998</v>
      </c>
      <c r="K679" s="8">
        <f>IF(G679&lt;&gt;0,I679/H679,0)</f>
        <v>0.86467275162698032</v>
      </c>
      <c r="L679" s="8">
        <f>I679/H679</f>
        <v>0.86467275162698032</v>
      </c>
      <c r="AB679" s="7"/>
      <c r="AC679" s="7"/>
      <c r="AD679" s="7"/>
      <c r="AE679" s="7"/>
      <c r="AF679" s="6"/>
      <c r="AG679" s="5"/>
    </row>
    <row r="680" spans="1:33" s="4" customFormat="1" ht="27.75" customHeight="1" x14ac:dyDescent="0.25">
      <c r="A680" s="13" t="s">
        <v>1</v>
      </c>
      <c r="B680" s="13" t="s">
        <v>1</v>
      </c>
      <c r="C680" s="12">
        <v>1314112</v>
      </c>
      <c r="D680" s="11">
        <v>4</v>
      </c>
      <c r="E680" s="10" t="s">
        <v>14</v>
      </c>
      <c r="F680" s="9">
        <v>2500004.09</v>
      </c>
      <c r="G680" s="9">
        <v>1444666</v>
      </c>
      <c r="H680" s="9">
        <v>3860710.6</v>
      </c>
      <c r="I680" s="9">
        <v>1360711</v>
      </c>
      <c r="J680" s="9">
        <f>H680-I680</f>
        <v>2499999.6</v>
      </c>
      <c r="K680" s="8">
        <f>IF(G680&lt;&gt;0,I680/H680,0)</f>
        <v>0.35245091926859268</v>
      </c>
      <c r="L680" s="8">
        <f>I680/H680</f>
        <v>0.35245091926859268</v>
      </c>
      <c r="AB680" s="7"/>
      <c r="AC680" s="7"/>
      <c r="AD680" s="7"/>
      <c r="AE680" s="7"/>
      <c r="AF680" s="6"/>
      <c r="AG680" s="5"/>
    </row>
    <row r="681" spans="1:33" s="4" customFormat="1" ht="27.75" customHeight="1" x14ac:dyDescent="0.25">
      <c r="A681" s="13" t="s">
        <v>1</v>
      </c>
      <c r="B681" s="13" t="s">
        <v>1</v>
      </c>
      <c r="C681" s="12">
        <v>1314112</v>
      </c>
      <c r="D681" s="11">
        <v>5</v>
      </c>
      <c r="E681" s="10" t="s">
        <v>13</v>
      </c>
      <c r="F681" s="9">
        <v>0</v>
      </c>
      <c r="G681" s="9">
        <v>0</v>
      </c>
      <c r="H681" s="9">
        <v>0</v>
      </c>
      <c r="I681" s="9">
        <v>0</v>
      </c>
      <c r="J681" s="9">
        <f>H681-I681</f>
        <v>0</v>
      </c>
      <c r="K681" s="8">
        <f>IF(G681&lt;&gt;0,I681/H681,0)</f>
        <v>0</v>
      </c>
      <c r="L681" s="8" t="e">
        <f>I681/H681</f>
        <v>#DIV/0!</v>
      </c>
      <c r="AB681" s="7"/>
      <c r="AC681" s="7"/>
      <c r="AD681" s="7"/>
      <c r="AE681" s="7"/>
      <c r="AF681" s="6"/>
      <c r="AG681" s="5"/>
    </row>
    <row r="682" spans="1:33" s="4" customFormat="1" ht="27.75" customHeight="1" x14ac:dyDescent="0.25">
      <c r="A682" s="13" t="s">
        <v>1</v>
      </c>
      <c r="B682" s="13" t="s">
        <v>1</v>
      </c>
      <c r="C682" s="12">
        <v>1314112</v>
      </c>
      <c r="D682" s="11">
        <v>7</v>
      </c>
      <c r="E682" s="10" t="s">
        <v>0</v>
      </c>
      <c r="F682" s="9">
        <v>0</v>
      </c>
      <c r="G682" s="9">
        <v>0</v>
      </c>
      <c r="H682" s="9">
        <v>0</v>
      </c>
      <c r="I682" s="9">
        <v>0</v>
      </c>
      <c r="J682" s="9">
        <f>H682-I682</f>
        <v>0</v>
      </c>
      <c r="K682" s="8">
        <f>IF(G682&lt;&gt;0,I682/H682,0)</f>
        <v>0</v>
      </c>
      <c r="L682" s="8" t="e">
        <f>I682/H682</f>
        <v>#DIV/0!</v>
      </c>
      <c r="AB682" s="7"/>
      <c r="AC682" s="7"/>
      <c r="AD682" s="7"/>
      <c r="AE682" s="7"/>
      <c r="AF682" s="6"/>
      <c r="AG682" s="5"/>
    </row>
    <row r="683" spans="1:33" s="4" customFormat="1" ht="27.75" customHeight="1" x14ac:dyDescent="0.25">
      <c r="A683" s="13" t="s">
        <v>1</v>
      </c>
      <c r="B683" s="13" t="s">
        <v>1</v>
      </c>
      <c r="C683" s="12">
        <v>1314112</v>
      </c>
      <c r="D683" s="11">
        <v>9</v>
      </c>
      <c r="E683" s="10" t="s">
        <v>12</v>
      </c>
      <c r="F683" s="9">
        <v>17987626.98</v>
      </c>
      <c r="G683" s="9">
        <v>12000000</v>
      </c>
      <c r="H683" s="9">
        <v>16</v>
      </c>
      <c r="I683" s="9">
        <v>0</v>
      </c>
      <c r="J683" s="9">
        <f>H683-I683</f>
        <v>16</v>
      </c>
      <c r="K683" s="8">
        <f>IF(G683&lt;&gt;0,I683/H683,0)</f>
        <v>0</v>
      </c>
      <c r="L683" s="8">
        <f>I683/H683</f>
        <v>0</v>
      </c>
      <c r="AB683" s="7"/>
      <c r="AC683" s="7"/>
      <c r="AD683" s="7"/>
      <c r="AE683" s="7"/>
      <c r="AF683" s="6"/>
      <c r="AG683" s="5"/>
    </row>
    <row r="684" spans="1:33" s="2" customFormat="1" ht="27.75" customHeight="1" x14ac:dyDescent="0.25">
      <c r="A684" s="52" t="s">
        <v>9</v>
      </c>
      <c r="B684" s="52" t="s">
        <v>9</v>
      </c>
      <c r="C684" s="52" t="s">
        <v>9</v>
      </c>
      <c r="D684" s="30">
        <v>1315</v>
      </c>
      <c r="E684" s="29" t="s">
        <v>71</v>
      </c>
      <c r="F684" s="28">
        <v>694519657.76000011</v>
      </c>
      <c r="G684" s="28">
        <v>696729636.02450001</v>
      </c>
      <c r="H684" s="28">
        <f>SUMIF($B$685:$B$701,"chap",H685:H701)</f>
        <v>790742009.49000001</v>
      </c>
      <c r="I684" s="28">
        <f>SUMIF($B$685:$B$701,"chap",I685:I701)</f>
        <v>776002900.28999996</v>
      </c>
      <c r="J684" s="28">
        <f>SUMIF($B$685:$B$701,"chap",J685:J701)</f>
        <v>14739109.199999992</v>
      </c>
      <c r="K684" s="27">
        <f>IF(G684&lt;&gt;0,I684/H684,0)</f>
        <v>0.98136040703148397</v>
      </c>
      <c r="L684" s="8">
        <f>I684/H684</f>
        <v>0.98136040703148397</v>
      </c>
      <c r="AA684" s="26"/>
      <c r="AB684" s="26"/>
      <c r="AC684" s="26"/>
      <c r="AD684" s="26"/>
      <c r="AE684" s="26"/>
      <c r="AF684" s="6"/>
    </row>
    <row r="685" spans="1:33" s="20" customFormat="1" ht="27.75" customHeight="1" x14ac:dyDescent="0.25">
      <c r="A685" s="25" t="s">
        <v>7</v>
      </c>
      <c r="B685" s="25" t="s">
        <v>7</v>
      </c>
      <c r="C685" s="25" t="s">
        <v>7</v>
      </c>
      <c r="D685" s="24">
        <v>13151</v>
      </c>
      <c r="E685" s="23" t="s">
        <v>6</v>
      </c>
      <c r="F685" s="22">
        <v>694519657.76000011</v>
      </c>
      <c r="G685" s="22">
        <v>696729636.02450001</v>
      </c>
      <c r="H685" s="22">
        <f>SUMIF($B$686:$B$701,"section",H686:H701)</f>
        <v>790742009.49000001</v>
      </c>
      <c r="I685" s="22">
        <f>SUMIF($B$686:$B$701,"section",I686:I701)</f>
        <v>776002900.28999996</v>
      </c>
      <c r="J685" s="22">
        <f>SUMIF($B$686:$B$701,"section",J686:J701)</f>
        <v>14739109.199999992</v>
      </c>
      <c r="K685" s="21">
        <f>IF(G685&lt;&gt;0,I685/H685,0)</f>
        <v>0.98136040703148397</v>
      </c>
      <c r="L685" s="8">
        <f>I685/H685</f>
        <v>0.98136040703148397</v>
      </c>
      <c r="AF685" s="6"/>
    </row>
    <row r="686" spans="1:33" s="2" customFormat="1" ht="27.75" customHeight="1" x14ac:dyDescent="0.25">
      <c r="A686" s="51" t="s">
        <v>5</v>
      </c>
      <c r="B686" s="51" t="s">
        <v>5</v>
      </c>
      <c r="C686" s="51" t="s">
        <v>5</v>
      </c>
      <c r="D686" s="18">
        <v>1315111</v>
      </c>
      <c r="E686" s="17" t="s">
        <v>56</v>
      </c>
      <c r="F686" s="16">
        <v>133974332.96000001</v>
      </c>
      <c r="G686" s="16">
        <v>321808587.22100002</v>
      </c>
      <c r="H686" s="16">
        <f>SUMIF($B$687:$B$693,"article",H687:H693)</f>
        <v>574690606.25999999</v>
      </c>
      <c r="I686" s="16">
        <f>SUMIF($B$687:$B$693,"article",I687:I693)</f>
        <v>567644546.06999993</v>
      </c>
      <c r="J686" s="16">
        <f>SUMIF($B$687:$B$693,"article",J687:J693)</f>
        <v>7046060.1900000069</v>
      </c>
      <c r="K686" s="15">
        <f>IF(G686&lt;&gt;0,I686/H686,0)</f>
        <v>0.98773938513480364</v>
      </c>
      <c r="L686" s="8">
        <f>I686/H686</f>
        <v>0.98773938513480364</v>
      </c>
      <c r="AA686" s="14"/>
      <c r="AB686" s="14"/>
      <c r="AC686" s="14"/>
      <c r="AD686" s="14"/>
      <c r="AE686" s="14"/>
      <c r="AF686" s="6"/>
    </row>
    <row r="687" spans="1:33" s="4" customFormat="1" ht="27.75" customHeight="1" x14ac:dyDescent="0.25">
      <c r="A687" s="13" t="s">
        <v>1</v>
      </c>
      <c r="B687" s="13" t="s">
        <v>1</v>
      </c>
      <c r="C687" s="12">
        <v>1315111</v>
      </c>
      <c r="D687" s="11">
        <v>1</v>
      </c>
      <c r="E687" s="10" t="s">
        <v>3</v>
      </c>
      <c r="F687" s="9">
        <v>81668614.960000008</v>
      </c>
      <c r="G687" s="9">
        <v>266046118.24600002</v>
      </c>
      <c r="H687" s="9">
        <v>399604558.25</v>
      </c>
      <c r="I687" s="9">
        <v>415504918.06999999</v>
      </c>
      <c r="J687" s="9">
        <f>H687-I687</f>
        <v>-15900359.819999993</v>
      </c>
      <c r="K687" s="8">
        <f>IF(G687&lt;&gt;0,I687/H687,0)</f>
        <v>1.0397902363517395</v>
      </c>
      <c r="L687" s="8">
        <f>I687/H687</f>
        <v>1.0397902363517395</v>
      </c>
      <c r="AA687" s="7"/>
      <c r="AB687" s="7"/>
      <c r="AC687" s="7"/>
      <c r="AD687" s="7"/>
      <c r="AE687" s="7"/>
      <c r="AF687" s="6"/>
      <c r="AG687" s="5"/>
    </row>
    <row r="688" spans="1:33" s="4" customFormat="1" ht="27.75" customHeight="1" x14ac:dyDescent="0.25">
      <c r="A688" s="13" t="s">
        <v>1</v>
      </c>
      <c r="B688" s="13" t="s">
        <v>1</v>
      </c>
      <c r="C688" s="12">
        <v>1315111</v>
      </c>
      <c r="D688" s="11">
        <v>2</v>
      </c>
      <c r="E688" s="10" t="s">
        <v>2</v>
      </c>
      <c r="F688" s="9">
        <v>9066084</v>
      </c>
      <c r="G688" s="9">
        <v>14847850.150000002</v>
      </c>
      <c r="H688" s="9">
        <v>13205840.01</v>
      </c>
      <c r="I688" s="9">
        <v>8152840</v>
      </c>
      <c r="J688" s="9">
        <f>H688-I688</f>
        <v>5053000.01</v>
      </c>
      <c r="K688" s="8">
        <f>IF(G688&lt;&gt;0,I688/H688,0)</f>
        <v>0.61736625567372749</v>
      </c>
      <c r="L688" s="8">
        <f>I688/H688</f>
        <v>0.61736625567372749</v>
      </c>
      <c r="AA688" s="7"/>
      <c r="AB688" s="7"/>
      <c r="AC688" s="7"/>
      <c r="AD688" s="7"/>
      <c r="AE688" s="7"/>
      <c r="AF688" s="6"/>
      <c r="AG688" s="5"/>
    </row>
    <row r="689" spans="1:33" s="4" customFormat="1" ht="27.75" customHeight="1" x14ac:dyDescent="0.25">
      <c r="A689" s="13" t="s">
        <v>1</v>
      </c>
      <c r="B689" s="13" t="s">
        <v>1</v>
      </c>
      <c r="C689" s="12">
        <v>1315111</v>
      </c>
      <c r="D689" s="11">
        <v>3</v>
      </c>
      <c r="E689" s="10" t="s">
        <v>15</v>
      </c>
      <c r="F689" s="9">
        <v>5939642</v>
      </c>
      <c r="G689" s="9">
        <v>1004118.8250000001</v>
      </c>
      <c r="H689" s="9">
        <v>24512775</v>
      </c>
      <c r="I689" s="9">
        <v>15546828</v>
      </c>
      <c r="J689" s="9">
        <f>H689-I689</f>
        <v>8965947</v>
      </c>
      <c r="K689" s="8">
        <f>IF(G689&lt;&gt;0,I689/H689,0)</f>
        <v>0.63423370059081441</v>
      </c>
      <c r="L689" s="8">
        <f>I689/H689</f>
        <v>0.63423370059081441</v>
      </c>
      <c r="AA689" s="7"/>
      <c r="AB689" s="7"/>
      <c r="AC689" s="7"/>
      <c r="AD689" s="7"/>
      <c r="AE689" s="7"/>
      <c r="AF689" s="6"/>
      <c r="AG689" s="5"/>
    </row>
    <row r="690" spans="1:33" s="4" customFormat="1" ht="27.75" customHeight="1" x14ac:dyDescent="0.25">
      <c r="A690" s="13" t="s">
        <v>1</v>
      </c>
      <c r="B690" s="13" t="s">
        <v>1</v>
      </c>
      <c r="C690" s="12">
        <v>1315111</v>
      </c>
      <c r="D690" s="11">
        <v>4</v>
      </c>
      <c r="E690" s="10" t="s">
        <v>14</v>
      </c>
      <c r="F690" s="9">
        <v>0</v>
      </c>
      <c r="G690" s="9">
        <v>500000</v>
      </c>
      <c r="H690" s="9">
        <v>0</v>
      </c>
      <c r="I690" s="9">
        <v>0</v>
      </c>
      <c r="J690" s="9">
        <f>H690-I690</f>
        <v>0</v>
      </c>
      <c r="K690" s="8" t="e">
        <f>IF(G690&lt;&gt;0,I690/H690,0)</f>
        <v>#DIV/0!</v>
      </c>
      <c r="L690" s="8" t="e">
        <f>I690/H690</f>
        <v>#DIV/0!</v>
      </c>
      <c r="AA690" s="7"/>
      <c r="AB690" s="7"/>
      <c r="AC690" s="7"/>
      <c r="AD690" s="7"/>
      <c r="AE690" s="7"/>
      <c r="AF690" s="6"/>
      <c r="AG690" s="5"/>
    </row>
    <row r="691" spans="1:33" s="4" customFormat="1" ht="27.75" customHeight="1" x14ac:dyDescent="0.25">
      <c r="A691" s="13" t="s">
        <v>1</v>
      </c>
      <c r="B691" s="13" t="s">
        <v>1</v>
      </c>
      <c r="C691" s="12">
        <v>1315111</v>
      </c>
      <c r="D691" s="11">
        <v>5</v>
      </c>
      <c r="E691" s="10" t="s">
        <v>13</v>
      </c>
      <c r="F691" s="9">
        <v>0</v>
      </c>
      <c r="G691" s="9">
        <v>0</v>
      </c>
      <c r="H691" s="9">
        <v>600000</v>
      </c>
      <c r="I691" s="9">
        <v>0</v>
      </c>
      <c r="J691" s="9">
        <f>H691-I691</f>
        <v>600000</v>
      </c>
      <c r="K691" s="8">
        <f>IF(G691&lt;&gt;0,I691/H691,0)</f>
        <v>0</v>
      </c>
      <c r="L691" s="8">
        <f>I691/H691</f>
        <v>0</v>
      </c>
      <c r="AA691" s="7"/>
      <c r="AB691" s="7"/>
      <c r="AC691" s="7"/>
      <c r="AD691" s="7"/>
      <c r="AE691" s="7"/>
      <c r="AF691" s="6"/>
      <c r="AG691" s="5"/>
    </row>
    <row r="692" spans="1:33" s="4" customFormat="1" ht="27.75" customHeight="1" x14ac:dyDescent="0.25">
      <c r="A692" s="13" t="s">
        <v>1</v>
      </c>
      <c r="B692" s="13" t="s">
        <v>1</v>
      </c>
      <c r="C692" s="12">
        <v>1315111</v>
      </c>
      <c r="D692" s="11">
        <v>7</v>
      </c>
      <c r="E692" s="10" t="s">
        <v>0</v>
      </c>
      <c r="F692" s="9">
        <v>1299992</v>
      </c>
      <c r="G692" s="9">
        <v>0</v>
      </c>
      <c r="H692" s="9">
        <v>13121100</v>
      </c>
      <c r="I692" s="9">
        <v>3050000</v>
      </c>
      <c r="J692" s="9">
        <f>H692-I692</f>
        <v>10071100</v>
      </c>
      <c r="K692" s="8">
        <f>IF(G692&lt;&gt;0,I692/H692,0)</f>
        <v>0</v>
      </c>
      <c r="L692" s="8">
        <f>I692/H692</f>
        <v>0.23245002324500233</v>
      </c>
      <c r="AA692" s="7"/>
      <c r="AB692" s="7"/>
      <c r="AC692" s="7"/>
      <c r="AD692" s="7"/>
      <c r="AE692" s="7"/>
      <c r="AF692" s="6"/>
      <c r="AG692" s="5"/>
    </row>
    <row r="693" spans="1:33" s="4" customFormat="1" ht="27.75" customHeight="1" x14ac:dyDescent="0.25">
      <c r="A693" s="13" t="s">
        <v>1</v>
      </c>
      <c r="B693" s="13" t="s">
        <v>1</v>
      </c>
      <c r="C693" s="12">
        <v>1315111</v>
      </c>
      <c r="D693" s="11">
        <v>9</v>
      </c>
      <c r="E693" s="10" t="s">
        <v>12</v>
      </c>
      <c r="F693" s="9">
        <v>36000000</v>
      </c>
      <c r="G693" s="9">
        <v>39410500</v>
      </c>
      <c r="H693" s="9">
        <v>123646333</v>
      </c>
      <c r="I693" s="9">
        <v>125389960</v>
      </c>
      <c r="J693" s="9">
        <f>H693-I693</f>
        <v>-1743627</v>
      </c>
      <c r="K693" s="8">
        <f>IF(G693&lt;&gt;0,I693/H693,0)</f>
        <v>1.0141017283545319</v>
      </c>
      <c r="L693" s="8">
        <f>I693/H693</f>
        <v>1.0141017283545319</v>
      </c>
      <c r="M693" s="7" t="e">
        <f>SUM(#REF!)</f>
        <v>#REF!</v>
      </c>
      <c r="N693" s="7" t="e">
        <f>SUM(#REF!)</f>
        <v>#REF!</v>
      </c>
      <c r="O693" s="7" t="e">
        <f>SUM(#REF!)</f>
        <v>#REF!</v>
      </c>
      <c r="P693" s="7" t="e">
        <f>SUM(#REF!)</f>
        <v>#REF!</v>
      </c>
      <c r="Q693" s="7" t="e">
        <f>SUM(#REF!)</f>
        <v>#REF!</v>
      </c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6"/>
      <c r="AG693" s="5"/>
    </row>
    <row r="694" spans="1:33" s="2" customFormat="1" ht="27.75" customHeight="1" x14ac:dyDescent="0.25">
      <c r="A694" s="19" t="s">
        <v>5</v>
      </c>
      <c r="B694" s="19" t="s">
        <v>5</v>
      </c>
      <c r="C694" s="19" t="s">
        <v>5</v>
      </c>
      <c r="D694" s="18">
        <v>1315112</v>
      </c>
      <c r="E694" s="17" t="s">
        <v>55</v>
      </c>
      <c r="F694" s="16">
        <v>560545324.80000007</v>
      </c>
      <c r="G694" s="16">
        <v>374921048.8035</v>
      </c>
      <c r="H694" s="16">
        <f>SUMIF($B$695:$B$701,"article",H695:H701)</f>
        <v>216051403.23000002</v>
      </c>
      <c r="I694" s="16">
        <f>SUMIF($B$695:$B$701,"article",I695:I701)</f>
        <v>208358354.22000003</v>
      </c>
      <c r="J694" s="16">
        <f>SUMIF($B$695:$B$701,"article",J695:J701)</f>
        <v>7693049.0099999849</v>
      </c>
      <c r="K694" s="15">
        <f>IF(G694&lt;&gt;0,I694/H694,0)</f>
        <v>0.96439250615831329</v>
      </c>
      <c r="L694" s="8">
        <f>I694/H694</f>
        <v>0.96439250615831329</v>
      </c>
      <c r="AA694" s="14"/>
      <c r="AB694" s="14"/>
      <c r="AC694" s="14"/>
      <c r="AD694" s="14"/>
      <c r="AE694" s="14"/>
      <c r="AF694" s="6"/>
    </row>
    <row r="695" spans="1:33" s="4" customFormat="1" ht="27.75" customHeight="1" x14ac:dyDescent="0.25">
      <c r="A695" s="13" t="s">
        <v>1</v>
      </c>
      <c r="B695" s="13" t="s">
        <v>1</v>
      </c>
      <c r="C695" s="12">
        <v>1315112</v>
      </c>
      <c r="D695" s="11">
        <v>1</v>
      </c>
      <c r="E695" s="10" t="s">
        <v>3</v>
      </c>
      <c r="F695" s="9">
        <v>257990120.80000007</v>
      </c>
      <c r="G695" s="9">
        <v>126310167.294</v>
      </c>
      <c r="H695" s="9">
        <v>89315100.269999996</v>
      </c>
      <c r="I695" s="9">
        <v>72865237.159999996</v>
      </c>
      <c r="J695" s="9">
        <f>H695-I695</f>
        <v>16449863.109999999</v>
      </c>
      <c r="K695" s="8">
        <f>IF(G695&lt;&gt;0,I695/H695,0)</f>
        <v>0.81582215033883432</v>
      </c>
      <c r="L695" s="8">
        <f>I695/H695</f>
        <v>0.81582215033883432</v>
      </c>
      <c r="AA695" s="7"/>
      <c r="AB695" s="7"/>
      <c r="AC695" s="7"/>
      <c r="AD695" s="7"/>
      <c r="AE695" s="7"/>
      <c r="AF695" s="6"/>
      <c r="AG695" s="5"/>
    </row>
    <row r="696" spans="1:33" s="4" customFormat="1" ht="27.75" customHeight="1" x14ac:dyDescent="0.25">
      <c r="A696" s="13" t="s">
        <v>1</v>
      </c>
      <c r="B696" s="13" t="s">
        <v>1</v>
      </c>
      <c r="C696" s="12">
        <v>1315112</v>
      </c>
      <c r="D696" s="11">
        <v>2</v>
      </c>
      <c r="E696" s="10" t="s">
        <v>2</v>
      </c>
      <c r="F696" s="9">
        <v>38390187.996000007</v>
      </c>
      <c r="G696" s="9">
        <v>42742112.1545</v>
      </c>
      <c r="H696" s="9">
        <v>21771165.98</v>
      </c>
      <c r="I696" s="9">
        <v>17542214.960000001</v>
      </c>
      <c r="J696" s="9">
        <f>H696-I696</f>
        <v>4228951.0199999996</v>
      </c>
      <c r="K696" s="8">
        <f>IF(G696&lt;&gt;0,I696/H696,0)</f>
        <v>0.80575450006283955</v>
      </c>
      <c r="L696" s="8">
        <f>I696/H696</f>
        <v>0.80575450006283955</v>
      </c>
      <c r="AA696" s="7"/>
      <c r="AB696" s="7"/>
      <c r="AC696" s="7"/>
      <c r="AD696" s="7"/>
      <c r="AE696" s="7"/>
      <c r="AF696" s="6"/>
      <c r="AG696" s="5"/>
    </row>
    <row r="697" spans="1:33" s="4" customFormat="1" ht="27.75" customHeight="1" x14ac:dyDescent="0.25">
      <c r="A697" s="13" t="s">
        <v>1</v>
      </c>
      <c r="B697" s="13" t="s">
        <v>1</v>
      </c>
      <c r="C697" s="12">
        <v>1315112</v>
      </c>
      <c r="D697" s="11">
        <v>3</v>
      </c>
      <c r="E697" s="10" t="s">
        <v>15</v>
      </c>
      <c r="F697" s="9">
        <v>61020374.003999993</v>
      </c>
      <c r="G697" s="9">
        <v>133757769.355</v>
      </c>
      <c r="H697" s="9">
        <v>87227596.989999995</v>
      </c>
      <c r="I697" s="9">
        <v>105190927.10000001</v>
      </c>
      <c r="J697" s="9">
        <f>H697-I697</f>
        <v>-17963330.110000014</v>
      </c>
      <c r="K697" s="8">
        <f>IF(G697&lt;&gt;0,I697/H697,0)</f>
        <v>1.2059363175172575</v>
      </c>
      <c r="L697" s="8">
        <f>I697/H697</f>
        <v>1.2059363175172575</v>
      </c>
      <c r="AA697" s="7"/>
      <c r="AB697" s="7"/>
      <c r="AC697" s="7"/>
      <c r="AD697" s="7"/>
      <c r="AE697" s="7"/>
      <c r="AF697" s="6"/>
      <c r="AG697" s="5"/>
    </row>
    <row r="698" spans="1:33" s="4" customFormat="1" ht="27.75" customHeight="1" x14ac:dyDescent="0.25">
      <c r="A698" s="13" t="s">
        <v>1</v>
      </c>
      <c r="B698" s="13" t="s">
        <v>1</v>
      </c>
      <c r="C698" s="12">
        <v>1315112</v>
      </c>
      <c r="D698" s="11">
        <v>4</v>
      </c>
      <c r="E698" s="10" t="s">
        <v>14</v>
      </c>
      <c r="F698" s="9">
        <v>15061522</v>
      </c>
      <c r="G698" s="9">
        <v>6700500</v>
      </c>
      <c r="H698" s="9">
        <v>5460739.9900000002</v>
      </c>
      <c r="I698" s="9">
        <v>3754285</v>
      </c>
      <c r="J698" s="9">
        <f>H698-I698</f>
        <v>1706454.9900000002</v>
      </c>
      <c r="K698" s="8">
        <f>IF(G698&lt;&gt;0,I698/H698,0)</f>
        <v>0.68750480829979965</v>
      </c>
      <c r="L698" s="8">
        <f>I698/H698</f>
        <v>0.68750480829979965</v>
      </c>
      <c r="AA698" s="7"/>
      <c r="AB698" s="7"/>
      <c r="AC698" s="7"/>
      <c r="AD698" s="7"/>
      <c r="AE698" s="7"/>
      <c r="AF698" s="6"/>
      <c r="AG698" s="5"/>
    </row>
    <row r="699" spans="1:33" s="4" customFormat="1" ht="27.75" customHeight="1" x14ac:dyDescent="0.25">
      <c r="A699" s="13" t="s">
        <v>1</v>
      </c>
      <c r="B699" s="13" t="s">
        <v>1</v>
      </c>
      <c r="C699" s="12">
        <v>1315112</v>
      </c>
      <c r="D699" s="11">
        <v>5</v>
      </c>
      <c r="E699" s="10" t="s">
        <v>13</v>
      </c>
      <c r="F699" s="9">
        <v>0</v>
      </c>
      <c r="G699" s="9">
        <v>0</v>
      </c>
      <c r="H699" s="9">
        <v>0</v>
      </c>
      <c r="I699" s="9">
        <v>0</v>
      </c>
      <c r="J699" s="9">
        <f>H699-I699</f>
        <v>0</v>
      </c>
      <c r="K699" s="8">
        <f>IF(G699&lt;&gt;0,I699/H699,0)</f>
        <v>0</v>
      </c>
      <c r="L699" s="8" t="e">
        <f>I699/H699</f>
        <v>#DIV/0!</v>
      </c>
      <c r="AA699" s="7"/>
      <c r="AB699" s="7"/>
      <c r="AC699" s="7"/>
      <c r="AD699" s="7"/>
      <c r="AE699" s="7"/>
      <c r="AF699" s="6"/>
      <c r="AG699" s="5"/>
    </row>
    <row r="700" spans="1:33" s="4" customFormat="1" ht="27.75" customHeight="1" x14ac:dyDescent="0.25">
      <c r="A700" s="13" t="s">
        <v>1</v>
      </c>
      <c r="B700" s="13" t="s">
        <v>1</v>
      </c>
      <c r="C700" s="12">
        <v>1315112</v>
      </c>
      <c r="D700" s="11">
        <v>7</v>
      </c>
      <c r="E700" s="10" t="s">
        <v>0</v>
      </c>
      <c r="F700" s="9">
        <v>199996</v>
      </c>
      <c r="G700" s="9">
        <v>0</v>
      </c>
      <c r="H700" s="9">
        <v>1526800</v>
      </c>
      <c r="I700" s="9">
        <v>0</v>
      </c>
      <c r="J700" s="9">
        <f>H700-I700</f>
        <v>1526800</v>
      </c>
      <c r="K700" s="8">
        <f>IF(G700&lt;&gt;0,I700/H700,0)</f>
        <v>0</v>
      </c>
      <c r="L700" s="8">
        <f>I700/H700</f>
        <v>0</v>
      </c>
      <c r="AA700" s="7"/>
      <c r="AB700" s="7"/>
      <c r="AC700" s="7"/>
      <c r="AD700" s="7"/>
      <c r="AE700" s="7"/>
      <c r="AF700" s="6"/>
      <c r="AG700" s="5"/>
    </row>
    <row r="701" spans="1:33" s="4" customFormat="1" ht="27.75" customHeight="1" x14ac:dyDescent="0.25">
      <c r="A701" s="13" t="s">
        <v>1</v>
      </c>
      <c r="B701" s="13" t="s">
        <v>1</v>
      </c>
      <c r="C701" s="12">
        <v>1315112</v>
      </c>
      <c r="D701" s="11">
        <v>9</v>
      </c>
      <c r="E701" s="10" t="s">
        <v>12</v>
      </c>
      <c r="F701" s="9">
        <v>187883124</v>
      </c>
      <c r="G701" s="9">
        <v>65410500</v>
      </c>
      <c r="H701" s="9">
        <v>10750000</v>
      </c>
      <c r="I701" s="9">
        <v>9005690</v>
      </c>
      <c r="J701" s="9">
        <f>H701-I701</f>
        <v>1744310</v>
      </c>
      <c r="K701" s="8">
        <f>IF(G701&lt;&gt;0,I701/H701,0)</f>
        <v>0.83773860465116279</v>
      </c>
      <c r="L701" s="8">
        <f>I701/H701</f>
        <v>0.83773860465116279</v>
      </c>
      <c r="M701" s="7" t="e">
        <f>SUM(#REF!)</f>
        <v>#REF!</v>
      </c>
      <c r="N701" s="7" t="e">
        <f>SUM(#REF!)</f>
        <v>#REF!</v>
      </c>
      <c r="O701" s="7" t="e">
        <f>SUM(#REF!)</f>
        <v>#REF!</v>
      </c>
      <c r="P701" s="7" t="e">
        <f>SUM(#REF!)</f>
        <v>#REF!</v>
      </c>
      <c r="Q701" s="7" t="e">
        <f>SUM(#REF!)</f>
        <v>#REF!</v>
      </c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6"/>
      <c r="AG701" s="5"/>
    </row>
    <row r="702" spans="1:33" s="2" customFormat="1" ht="27.75" customHeight="1" x14ac:dyDescent="0.25">
      <c r="A702" s="46" t="s">
        <v>52</v>
      </c>
      <c r="B702" s="46" t="s">
        <v>52</v>
      </c>
      <c r="C702" s="46" t="s">
        <v>52</v>
      </c>
      <c r="D702" s="45">
        <v>14</v>
      </c>
      <c r="E702" s="44" t="s">
        <v>70</v>
      </c>
      <c r="F702" s="43">
        <v>1769436464.1409998</v>
      </c>
      <c r="G702" s="43">
        <v>1841389550.4540002</v>
      </c>
      <c r="H702" s="43">
        <f>SUMIF($B$703:$B$838,"MIN",H703:H838)</f>
        <v>2329113611.1599998</v>
      </c>
      <c r="I702" s="43">
        <f>SUMIF($B$703:$B$838,"MIN",I703:I838)</f>
        <v>2154854383.1899996</v>
      </c>
      <c r="J702" s="43">
        <f>SUMIF($B$703:$B$838,"MIN",J703:J838)</f>
        <v>174259227.97</v>
      </c>
      <c r="K702" s="42">
        <f>IF(G702&lt;&gt;0,I702/H702,0)</f>
        <v>0.925182169244543</v>
      </c>
      <c r="L702" s="8">
        <f>I702/H702</f>
        <v>0.925182169244543</v>
      </c>
      <c r="AB702" s="41"/>
      <c r="AC702" s="41"/>
      <c r="AD702" s="41"/>
      <c r="AE702" s="41"/>
      <c r="AF702" s="6"/>
    </row>
    <row r="703" spans="1:33" s="2" customFormat="1" ht="27.75" customHeight="1" x14ac:dyDescent="0.25">
      <c r="A703" s="31" t="s">
        <v>9</v>
      </c>
      <c r="B703" s="31" t="s">
        <v>9</v>
      </c>
      <c r="C703" s="31" t="s">
        <v>9</v>
      </c>
      <c r="D703" s="30">
        <v>1411</v>
      </c>
      <c r="E703" s="29" t="s">
        <v>69</v>
      </c>
      <c r="F703" s="28">
        <v>185752089.92899996</v>
      </c>
      <c r="G703" s="28">
        <v>219559030.88749999</v>
      </c>
      <c r="H703" s="28">
        <f>SUMIF($B$704:$B$720,"chap",H704:H720)</f>
        <v>286949702.51999998</v>
      </c>
      <c r="I703" s="28">
        <f>SUMIF($B$704:$B$720,"chap",I704:I720)</f>
        <v>248649423.28999999</v>
      </c>
      <c r="J703" s="28">
        <f>SUMIF($B$704:$B$720,"chap",J704:J720)</f>
        <v>38300279.230000004</v>
      </c>
      <c r="K703" s="27">
        <f>IF(G703&lt;&gt;0,I703/H703,0)</f>
        <v>0.8665261580909619</v>
      </c>
      <c r="L703" s="8">
        <f>I703/H703</f>
        <v>0.8665261580909619</v>
      </c>
      <c r="AB703" s="26"/>
      <c r="AC703" s="26"/>
      <c r="AD703" s="26"/>
      <c r="AE703" s="26"/>
      <c r="AF703" s="6"/>
    </row>
    <row r="704" spans="1:33" s="20" customFormat="1" ht="27.75" customHeight="1" x14ac:dyDescent="0.25">
      <c r="A704" s="25" t="s">
        <v>7</v>
      </c>
      <c r="B704" s="25" t="s">
        <v>7</v>
      </c>
      <c r="C704" s="25" t="s">
        <v>7</v>
      </c>
      <c r="D704" s="24">
        <v>14111</v>
      </c>
      <c r="E704" s="23" t="s">
        <v>6</v>
      </c>
      <c r="F704" s="22">
        <v>185752089.92899996</v>
      </c>
      <c r="G704" s="22">
        <v>219559030.88749999</v>
      </c>
      <c r="H704" s="22">
        <f>SUMIF($B$705:$B$720,"section",H705:H720)</f>
        <v>286949702.51999998</v>
      </c>
      <c r="I704" s="22">
        <f>SUMIF($B$705:$B$720,"section",I705:I720)</f>
        <v>248649423.28999999</v>
      </c>
      <c r="J704" s="22">
        <f>SUMIF($B$705:$B$720,"section",J705:J720)</f>
        <v>38300279.230000004</v>
      </c>
      <c r="K704" s="21">
        <f>IF(G704&lt;&gt;0,I704/H704,0)</f>
        <v>0.8665261580909619</v>
      </c>
      <c r="L704" s="8">
        <f>I704/H704</f>
        <v>0.8665261580909619</v>
      </c>
      <c r="AF704" s="6"/>
    </row>
    <row r="705" spans="1:33" s="2" customFormat="1" ht="27.75" customHeight="1" x14ac:dyDescent="0.25">
      <c r="A705" s="19" t="s">
        <v>5</v>
      </c>
      <c r="B705" s="19" t="s">
        <v>5</v>
      </c>
      <c r="C705" s="19" t="s">
        <v>5</v>
      </c>
      <c r="D705" s="18">
        <v>1411111</v>
      </c>
      <c r="E705" s="17" t="s">
        <v>56</v>
      </c>
      <c r="F705" s="16">
        <v>185752089.92899996</v>
      </c>
      <c r="G705" s="16">
        <v>219559030.88749999</v>
      </c>
      <c r="H705" s="16">
        <f>SUMIF($B$706:$B$712,"article",H706:H712)</f>
        <v>493620</v>
      </c>
      <c r="I705" s="16">
        <f>SUMIF($B$706:$B$712,"article",I706:I712)</f>
        <v>493620</v>
      </c>
      <c r="J705" s="16">
        <f>SUMIF($B$706:$B$712,"article",J706:J712)</f>
        <v>0</v>
      </c>
      <c r="K705" s="15">
        <f>IF(G705&lt;&gt;0,I705/H705,0)</f>
        <v>1</v>
      </c>
      <c r="L705" s="8">
        <f>I705/H705</f>
        <v>1</v>
      </c>
      <c r="AB705" s="14"/>
      <c r="AC705" s="14"/>
      <c r="AD705" s="14"/>
      <c r="AE705" s="14"/>
      <c r="AF705" s="6"/>
    </row>
    <row r="706" spans="1:33" s="4" customFormat="1" ht="27.75" customHeight="1" x14ac:dyDescent="0.25">
      <c r="A706" s="13" t="s">
        <v>1</v>
      </c>
      <c r="B706" s="13" t="s">
        <v>1</v>
      </c>
      <c r="C706" s="12">
        <v>1411111</v>
      </c>
      <c r="D706" s="11">
        <v>1</v>
      </c>
      <c r="E706" s="10" t="s">
        <v>3</v>
      </c>
      <c r="F706" s="9">
        <v>84418763</v>
      </c>
      <c r="G706" s="9">
        <v>113743484</v>
      </c>
      <c r="H706" s="9">
        <v>493620</v>
      </c>
      <c r="I706" s="9">
        <v>493620</v>
      </c>
      <c r="J706" s="9">
        <f>H706-I706</f>
        <v>0</v>
      </c>
      <c r="K706" s="8">
        <f>IF(G706&lt;&gt;0,I706/H706,0)</f>
        <v>1</v>
      </c>
      <c r="L706" s="8">
        <f>I706/H706</f>
        <v>1</v>
      </c>
      <c r="AB706" s="7"/>
      <c r="AC706" s="7"/>
      <c r="AD706" s="7"/>
      <c r="AE706" s="7"/>
      <c r="AF706" s="6"/>
      <c r="AG706" s="5"/>
    </row>
    <row r="707" spans="1:33" s="4" customFormat="1" ht="27.75" customHeight="1" x14ac:dyDescent="0.25">
      <c r="A707" s="13" t="s">
        <v>1</v>
      </c>
      <c r="B707" s="13" t="s">
        <v>1</v>
      </c>
      <c r="C707" s="12">
        <v>1411111</v>
      </c>
      <c r="D707" s="11">
        <v>2</v>
      </c>
      <c r="E707" s="10" t="s">
        <v>2</v>
      </c>
      <c r="F707" s="9">
        <v>16585515.739</v>
      </c>
      <c r="G707" s="9">
        <v>9153078.0300000012</v>
      </c>
      <c r="H707" s="9">
        <v>0</v>
      </c>
      <c r="I707" s="9">
        <v>0</v>
      </c>
      <c r="J707" s="9">
        <f>H707-I707</f>
        <v>0</v>
      </c>
      <c r="K707" s="8" t="e">
        <f>IF(G707&lt;&gt;0,I707/H707,0)</f>
        <v>#DIV/0!</v>
      </c>
      <c r="L707" s="8" t="e">
        <f>I707/H707</f>
        <v>#DIV/0!</v>
      </c>
      <c r="AB707" s="7"/>
      <c r="AC707" s="7"/>
      <c r="AD707" s="7"/>
      <c r="AE707" s="7"/>
      <c r="AF707" s="6"/>
      <c r="AG707" s="5"/>
    </row>
    <row r="708" spans="1:33" s="4" customFormat="1" ht="27.75" customHeight="1" x14ac:dyDescent="0.25">
      <c r="A708" s="13" t="s">
        <v>1</v>
      </c>
      <c r="B708" s="13" t="s">
        <v>1</v>
      </c>
      <c r="C708" s="12">
        <v>1411111</v>
      </c>
      <c r="D708" s="11">
        <v>3</v>
      </c>
      <c r="E708" s="10" t="s">
        <v>15</v>
      </c>
      <c r="F708" s="9">
        <v>11904352</v>
      </c>
      <c r="G708" s="9">
        <v>13687292.8575</v>
      </c>
      <c r="H708" s="9">
        <v>0</v>
      </c>
      <c r="I708" s="9">
        <v>0</v>
      </c>
      <c r="J708" s="9">
        <f>H708-I708</f>
        <v>0</v>
      </c>
      <c r="K708" s="8" t="e">
        <f>IF(G708&lt;&gt;0,I708/H708,0)</f>
        <v>#DIV/0!</v>
      </c>
      <c r="L708" s="8" t="e">
        <f>I708/H708</f>
        <v>#DIV/0!</v>
      </c>
      <c r="AB708" s="7"/>
      <c r="AC708" s="7"/>
      <c r="AD708" s="7"/>
      <c r="AE708" s="7"/>
      <c r="AF708" s="6"/>
      <c r="AG708" s="5"/>
    </row>
    <row r="709" spans="1:33" s="4" customFormat="1" ht="27.75" customHeight="1" x14ac:dyDescent="0.25">
      <c r="A709" s="13" t="s">
        <v>1</v>
      </c>
      <c r="B709" s="13" t="s">
        <v>1</v>
      </c>
      <c r="C709" s="12">
        <v>1411111</v>
      </c>
      <c r="D709" s="11">
        <v>4</v>
      </c>
      <c r="E709" s="10" t="s">
        <v>14</v>
      </c>
      <c r="F709" s="9">
        <v>9405975.2400000002</v>
      </c>
      <c r="G709" s="9">
        <v>8676176</v>
      </c>
      <c r="H709" s="9">
        <v>0</v>
      </c>
      <c r="I709" s="9">
        <v>0</v>
      </c>
      <c r="J709" s="9">
        <f>H709-I709</f>
        <v>0</v>
      </c>
      <c r="K709" s="8" t="e">
        <f>IF(G709&lt;&gt;0,I709/H709,0)</f>
        <v>#DIV/0!</v>
      </c>
      <c r="L709" s="8" t="e">
        <f>I709/H709</f>
        <v>#DIV/0!</v>
      </c>
      <c r="AB709" s="7"/>
      <c r="AC709" s="7"/>
      <c r="AD709" s="7"/>
      <c r="AE709" s="7"/>
      <c r="AF709" s="6"/>
      <c r="AG709" s="5"/>
    </row>
    <row r="710" spans="1:33" s="4" customFormat="1" ht="27.75" customHeight="1" x14ac:dyDescent="0.25">
      <c r="A710" s="13" t="s">
        <v>1</v>
      </c>
      <c r="B710" s="13" t="s">
        <v>1</v>
      </c>
      <c r="C710" s="12">
        <v>1411111</v>
      </c>
      <c r="D710" s="11">
        <v>5</v>
      </c>
      <c r="E710" s="10" t="s">
        <v>13</v>
      </c>
      <c r="F710" s="9">
        <v>0</v>
      </c>
      <c r="G710" s="9">
        <v>0</v>
      </c>
      <c r="H710" s="9">
        <v>0</v>
      </c>
      <c r="I710" s="9">
        <v>0</v>
      </c>
      <c r="J710" s="9">
        <f>H710-I710</f>
        <v>0</v>
      </c>
      <c r="K710" s="8">
        <f>IF(G710&lt;&gt;0,I710/H710,0)</f>
        <v>0</v>
      </c>
      <c r="L710" s="8" t="e">
        <f>I710/H710</f>
        <v>#DIV/0!</v>
      </c>
      <c r="AB710" s="7"/>
      <c r="AC710" s="7"/>
      <c r="AD710" s="7"/>
      <c r="AE710" s="7"/>
      <c r="AF710" s="6"/>
      <c r="AG710" s="5"/>
    </row>
    <row r="711" spans="1:33" s="4" customFormat="1" ht="27.75" customHeight="1" x14ac:dyDescent="0.25">
      <c r="A711" s="13" t="s">
        <v>1</v>
      </c>
      <c r="B711" s="13" t="s">
        <v>1</v>
      </c>
      <c r="C711" s="12">
        <v>1411111</v>
      </c>
      <c r="D711" s="11">
        <v>7</v>
      </c>
      <c r="E711" s="10" t="s">
        <v>0</v>
      </c>
      <c r="F711" s="9">
        <v>59392772</v>
      </c>
      <c r="G711" s="9">
        <v>70255050</v>
      </c>
      <c r="H711" s="9">
        <v>0</v>
      </c>
      <c r="I711" s="9">
        <v>0</v>
      </c>
      <c r="J711" s="9">
        <f>H711-I711</f>
        <v>0</v>
      </c>
      <c r="K711" s="8" t="e">
        <f>IF(G711&lt;&gt;0,I711/H711,0)</f>
        <v>#DIV/0!</v>
      </c>
      <c r="L711" s="8" t="e">
        <f>I711/H711</f>
        <v>#DIV/0!</v>
      </c>
      <c r="AB711" s="7"/>
      <c r="AC711" s="7"/>
      <c r="AD711" s="7"/>
      <c r="AE711" s="7"/>
      <c r="AF711" s="6"/>
      <c r="AG711" s="5"/>
    </row>
    <row r="712" spans="1:33" s="4" customFormat="1" ht="27.75" customHeight="1" x14ac:dyDescent="0.25">
      <c r="A712" s="13" t="s">
        <v>1</v>
      </c>
      <c r="B712" s="13" t="s">
        <v>1</v>
      </c>
      <c r="C712" s="12">
        <v>1411111</v>
      </c>
      <c r="D712" s="11">
        <v>9</v>
      </c>
      <c r="E712" s="10" t="s">
        <v>12</v>
      </c>
      <c r="F712" s="9">
        <v>4044711.9499999993</v>
      </c>
      <c r="G712" s="9">
        <v>4043950</v>
      </c>
      <c r="H712" s="9">
        <v>0</v>
      </c>
      <c r="I712" s="9">
        <v>0</v>
      </c>
      <c r="J712" s="9">
        <f>H712-I712</f>
        <v>0</v>
      </c>
      <c r="K712" s="8" t="e">
        <f>IF(G712&lt;&gt;0,I712/H712,0)</f>
        <v>#DIV/0!</v>
      </c>
      <c r="L712" s="8" t="e">
        <f>I712/H712</f>
        <v>#DIV/0!</v>
      </c>
      <c r="AB712" s="7"/>
      <c r="AC712" s="7"/>
      <c r="AD712" s="7"/>
      <c r="AE712" s="7"/>
      <c r="AF712" s="6"/>
      <c r="AG712" s="5"/>
    </row>
    <row r="713" spans="1:33" s="2" customFormat="1" ht="27.75" customHeight="1" x14ac:dyDescent="0.25">
      <c r="A713" s="19" t="s">
        <v>5</v>
      </c>
      <c r="B713" s="19" t="s">
        <v>5</v>
      </c>
      <c r="C713" s="19" t="s">
        <v>5</v>
      </c>
      <c r="D713" s="18">
        <v>1411112</v>
      </c>
      <c r="E713" s="17" t="s">
        <v>55</v>
      </c>
      <c r="F713" s="16">
        <v>185752089.92899996</v>
      </c>
      <c r="G713" s="16">
        <v>219559030.88749999</v>
      </c>
      <c r="H713" s="16">
        <f>SUMIF($B$714:$B$720,"article",H714:H720)</f>
        <v>286456082.51999998</v>
      </c>
      <c r="I713" s="16">
        <f>SUMIF($B$714:$B$720,"article",I714:I720)</f>
        <v>248155803.28999999</v>
      </c>
      <c r="J713" s="16">
        <f>SUMIF($B$714:$B$720,"article",J714:J720)</f>
        <v>38300279.230000004</v>
      </c>
      <c r="K713" s="15">
        <f>IF(G713&lt;&gt;0,I713/H713,0)</f>
        <v>0.86629615648909841</v>
      </c>
      <c r="L713" s="8">
        <f>I713/H713</f>
        <v>0.86629615648909841</v>
      </c>
      <c r="AB713" s="14"/>
      <c r="AC713" s="14"/>
      <c r="AD713" s="14"/>
      <c r="AE713" s="14"/>
      <c r="AF713" s="6"/>
    </row>
    <row r="714" spans="1:33" s="4" customFormat="1" ht="27.75" customHeight="1" x14ac:dyDescent="0.25">
      <c r="A714" s="13" t="s">
        <v>1</v>
      </c>
      <c r="B714" s="13" t="s">
        <v>1</v>
      </c>
      <c r="C714" s="12">
        <v>1411112</v>
      </c>
      <c r="D714" s="11">
        <v>1</v>
      </c>
      <c r="E714" s="10" t="s">
        <v>3</v>
      </c>
      <c r="F714" s="9">
        <v>84418763</v>
      </c>
      <c r="G714" s="9">
        <v>113743484</v>
      </c>
      <c r="H714" s="9">
        <v>175914214.62</v>
      </c>
      <c r="I714" s="9">
        <v>175841802.19</v>
      </c>
      <c r="J714" s="9">
        <f>H714-I714</f>
        <v>72412.430000007153</v>
      </c>
      <c r="K714" s="8">
        <f>IF(G714&lt;&gt;0,I714/H714,0)</f>
        <v>0.99958836510081672</v>
      </c>
      <c r="L714" s="8">
        <f>I714/H714</f>
        <v>0.99958836510081672</v>
      </c>
      <c r="AB714" s="7"/>
      <c r="AC714" s="7"/>
      <c r="AD714" s="7"/>
      <c r="AE714" s="7"/>
      <c r="AF714" s="6"/>
      <c r="AG714" s="5"/>
    </row>
    <row r="715" spans="1:33" s="4" customFormat="1" ht="27.75" customHeight="1" x14ac:dyDescent="0.25">
      <c r="A715" s="13" t="s">
        <v>1</v>
      </c>
      <c r="B715" s="13" t="s">
        <v>1</v>
      </c>
      <c r="C715" s="12">
        <v>1411112</v>
      </c>
      <c r="D715" s="11">
        <v>2</v>
      </c>
      <c r="E715" s="10" t="s">
        <v>2</v>
      </c>
      <c r="F715" s="9">
        <v>16585515.739</v>
      </c>
      <c r="G715" s="9">
        <v>9153078.0300000012</v>
      </c>
      <c r="H715" s="9">
        <v>21585516.030000001</v>
      </c>
      <c r="I715" s="9">
        <v>15162541.1</v>
      </c>
      <c r="J715" s="9">
        <f>H715-I715</f>
        <v>6422974.9300000016</v>
      </c>
      <c r="K715" s="8">
        <f>IF(G715&lt;&gt;0,I715/H715,0)</f>
        <v>0.70244051978774946</v>
      </c>
      <c r="L715" s="8">
        <f>I715/H715</f>
        <v>0.70244051978774946</v>
      </c>
      <c r="AB715" s="7"/>
      <c r="AC715" s="7"/>
      <c r="AD715" s="7"/>
      <c r="AE715" s="7"/>
      <c r="AF715" s="6"/>
      <c r="AG715" s="5"/>
    </row>
    <row r="716" spans="1:33" s="4" customFormat="1" ht="27.75" customHeight="1" x14ac:dyDescent="0.25">
      <c r="A716" s="13" t="s">
        <v>1</v>
      </c>
      <c r="B716" s="13" t="s">
        <v>1</v>
      </c>
      <c r="C716" s="12">
        <v>1411112</v>
      </c>
      <c r="D716" s="11">
        <v>3</v>
      </c>
      <c r="E716" s="10" t="s">
        <v>15</v>
      </c>
      <c r="F716" s="9">
        <v>11904352</v>
      </c>
      <c r="G716" s="9">
        <v>13687292.8575</v>
      </c>
      <c r="H716" s="9">
        <v>23336351.859999999</v>
      </c>
      <c r="I716" s="9">
        <v>20782460</v>
      </c>
      <c r="J716" s="9">
        <f>H716-I716</f>
        <v>2553891.8599999994</v>
      </c>
      <c r="K716" s="8">
        <f>IF(G716&lt;&gt;0,I716/H716,0)</f>
        <v>0.89056164925343217</v>
      </c>
      <c r="L716" s="8">
        <f>I716/H716</f>
        <v>0.89056164925343217</v>
      </c>
      <c r="AB716" s="7"/>
      <c r="AC716" s="7"/>
      <c r="AD716" s="7"/>
      <c r="AE716" s="7"/>
      <c r="AF716" s="6"/>
      <c r="AG716" s="5"/>
    </row>
    <row r="717" spans="1:33" s="4" customFormat="1" ht="27.75" customHeight="1" x14ac:dyDescent="0.25">
      <c r="A717" s="13" t="s">
        <v>1</v>
      </c>
      <c r="B717" s="13" t="s">
        <v>1</v>
      </c>
      <c r="C717" s="12">
        <v>1411112</v>
      </c>
      <c r="D717" s="11">
        <v>4</v>
      </c>
      <c r="E717" s="10" t="s">
        <v>14</v>
      </c>
      <c r="F717" s="9">
        <v>9405975.2400000002</v>
      </c>
      <c r="G717" s="9">
        <v>8676176</v>
      </c>
      <c r="H717" s="9">
        <v>1000000</v>
      </c>
      <c r="I717" s="9">
        <v>0</v>
      </c>
      <c r="J717" s="9">
        <f>H717-I717</f>
        <v>1000000</v>
      </c>
      <c r="K717" s="8">
        <f>IF(G717&lt;&gt;0,I717/H717,0)</f>
        <v>0</v>
      </c>
      <c r="L717" s="8">
        <f>I717/H717</f>
        <v>0</v>
      </c>
      <c r="AB717" s="7"/>
      <c r="AC717" s="7"/>
      <c r="AD717" s="7"/>
      <c r="AE717" s="7"/>
      <c r="AF717" s="6"/>
      <c r="AG717" s="5"/>
    </row>
    <row r="718" spans="1:33" s="4" customFormat="1" ht="27.75" customHeight="1" x14ac:dyDescent="0.25">
      <c r="A718" s="13" t="s">
        <v>1</v>
      </c>
      <c r="B718" s="13" t="s">
        <v>1</v>
      </c>
      <c r="C718" s="12">
        <v>1411112</v>
      </c>
      <c r="D718" s="11">
        <v>5</v>
      </c>
      <c r="E718" s="10" t="s">
        <v>13</v>
      </c>
      <c r="F718" s="9">
        <v>0</v>
      </c>
      <c r="G718" s="9">
        <v>0</v>
      </c>
      <c r="H718" s="9">
        <v>0</v>
      </c>
      <c r="I718" s="9">
        <v>0</v>
      </c>
      <c r="J718" s="9">
        <f>H718-I718</f>
        <v>0</v>
      </c>
      <c r="K718" s="8">
        <f>IF(G718&lt;&gt;0,I718/H718,0)</f>
        <v>0</v>
      </c>
      <c r="L718" s="8" t="e">
        <f>I718/H718</f>
        <v>#DIV/0!</v>
      </c>
      <c r="AB718" s="7"/>
      <c r="AC718" s="7"/>
      <c r="AD718" s="7"/>
      <c r="AE718" s="7"/>
      <c r="AF718" s="6"/>
      <c r="AG718" s="5"/>
    </row>
    <row r="719" spans="1:33" s="4" customFormat="1" ht="27.75" customHeight="1" x14ac:dyDescent="0.25">
      <c r="A719" s="13" t="s">
        <v>1</v>
      </c>
      <c r="B719" s="13" t="s">
        <v>1</v>
      </c>
      <c r="C719" s="12">
        <v>1411112</v>
      </c>
      <c r="D719" s="11">
        <v>7</v>
      </c>
      <c r="E719" s="10" t="s">
        <v>0</v>
      </c>
      <c r="F719" s="9">
        <v>59392772</v>
      </c>
      <c r="G719" s="9">
        <v>70255050</v>
      </c>
      <c r="H719" s="9">
        <v>60620000.009999998</v>
      </c>
      <c r="I719" s="9">
        <v>32370000</v>
      </c>
      <c r="J719" s="9">
        <f>H719-I719</f>
        <v>28250000.009999998</v>
      </c>
      <c r="K719" s="8">
        <f>IF(G719&lt;&gt;0,I719/H719,0)</f>
        <v>0.53398218400957076</v>
      </c>
      <c r="L719" s="8">
        <f>I719/H719</f>
        <v>0.53398218400957076</v>
      </c>
      <c r="AB719" s="7"/>
      <c r="AC719" s="7"/>
      <c r="AD719" s="7"/>
      <c r="AE719" s="7"/>
      <c r="AF719" s="6"/>
      <c r="AG719" s="5"/>
    </row>
    <row r="720" spans="1:33" s="4" customFormat="1" ht="27.75" customHeight="1" x14ac:dyDescent="0.25">
      <c r="A720" s="13" t="s">
        <v>1</v>
      </c>
      <c r="B720" s="13" t="s">
        <v>1</v>
      </c>
      <c r="C720" s="12">
        <v>1411112</v>
      </c>
      <c r="D720" s="11">
        <v>9</v>
      </c>
      <c r="E720" s="10" t="s">
        <v>12</v>
      </c>
      <c r="F720" s="9">
        <v>4044711.9499999993</v>
      </c>
      <c r="G720" s="9">
        <v>4043950</v>
      </c>
      <c r="H720" s="9">
        <v>4000000</v>
      </c>
      <c r="I720" s="9">
        <v>3999000</v>
      </c>
      <c r="J720" s="9">
        <f>H720-I720</f>
        <v>1000</v>
      </c>
      <c r="K720" s="8">
        <f>IF(G720&lt;&gt;0,I720/H720,0)</f>
        <v>0.99975000000000003</v>
      </c>
      <c r="L720" s="8">
        <f>I720/H720</f>
        <v>0.99975000000000003</v>
      </c>
      <c r="AB720" s="7"/>
      <c r="AC720" s="7"/>
      <c r="AD720" s="7"/>
      <c r="AE720" s="7"/>
      <c r="AF720" s="6"/>
      <c r="AG720" s="5"/>
    </row>
    <row r="721" spans="1:33" s="2" customFormat="1" ht="27.75" customHeight="1" x14ac:dyDescent="0.25">
      <c r="A721" s="31" t="s">
        <v>9</v>
      </c>
      <c r="B721" s="31" t="s">
        <v>9</v>
      </c>
      <c r="C721" s="31" t="s">
        <v>9</v>
      </c>
      <c r="D721" s="30">
        <v>1412</v>
      </c>
      <c r="E721" s="29" t="s">
        <v>68</v>
      </c>
      <c r="F721" s="28">
        <v>1246456927.7920001</v>
      </c>
      <c r="G721" s="28">
        <v>1296026785.9725001</v>
      </c>
      <c r="H721" s="28">
        <f>SUMIF($B$722:$B$804,"chap",H722:H804)</f>
        <v>1574291380.2599998</v>
      </c>
      <c r="I721" s="28">
        <f>SUMIF($B$722:$B$804,"chap",I722:I804)</f>
        <v>1467951199.5799997</v>
      </c>
      <c r="J721" s="28">
        <f>SUMIF($B$722:$B$804,"chap",J722:J804)</f>
        <v>106340180.67999995</v>
      </c>
      <c r="K721" s="27">
        <f>IF(G721&lt;&gt;0,I721/H721,0)</f>
        <v>0.9324520339669029</v>
      </c>
      <c r="L721" s="8">
        <f>I721/H721</f>
        <v>0.9324520339669029</v>
      </c>
      <c r="AB721" s="26"/>
      <c r="AC721" s="26"/>
      <c r="AD721" s="26"/>
      <c r="AE721" s="26"/>
      <c r="AF721" s="6"/>
    </row>
    <row r="722" spans="1:33" s="20" customFormat="1" ht="27.75" customHeight="1" x14ac:dyDescent="0.25">
      <c r="A722" s="25" t="s">
        <v>7</v>
      </c>
      <c r="B722" s="25" t="s">
        <v>7</v>
      </c>
      <c r="C722" s="25" t="s">
        <v>7</v>
      </c>
      <c r="D722" s="24">
        <v>14121</v>
      </c>
      <c r="E722" s="23" t="s">
        <v>6</v>
      </c>
      <c r="F722" s="22">
        <v>1246456927.7920001</v>
      </c>
      <c r="G722" s="22">
        <v>1296026785.9725001</v>
      </c>
      <c r="H722" s="22">
        <f>SUMIF($B$723:$B$804,"section",H723:H804)</f>
        <v>1574291380.2599998</v>
      </c>
      <c r="I722" s="22">
        <f>SUMIF($B$723:$B$804,"section",I723:I804)</f>
        <v>1467951199.5799997</v>
      </c>
      <c r="J722" s="22">
        <f>SUMIF($B$723:$B$804,"section",J723:J804)</f>
        <v>106340180.67999995</v>
      </c>
      <c r="K722" s="21">
        <f>IF(G722&lt;&gt;0,I722/H722,0)</f>
        <v>0.9324520339669029</v>
      </c>
      <c r="L722" s="8">
        <f>I722/H722</f>
        <v>0.9324520339669029</v>
      </c>
      <c r="AF722" s="6"/>
    </row>
    <row r="723" spans="1:33" s="2" customFormat="1" ht="27.75" customHeight="1" x14ac:dyDescent="0.25">
      <c r="A723" s="19" t="s">
        <v>5</v>
      </c>
      <c r="B723" s="19" t="s">
        <v>5</v>
      </c>
      <c r="C723" s="19" t="s">
        <v>5</v>
      </c>
      <c r="D723" s="18">
        <v>1412111</v>
      </c>
      <c r="E723" s="17" t="s">
        <v>56</v>
      </c>
      <c r="F723" s="16">
        <v>115235382.92200001</v>
      </c>
      <c r="G723" s="16">
        <v>153665836.36750001</v>
      </c>
      <c r="H723" s="16">
        <f>SUMIF($B$724:$B$730,"article",H724:H730)</f>
        <v>201576532.73000002</v>
      </c>
      <c r="I723" s="16">
        <f>SUMIF($B$724:$B$730,"article",I724:I730)</f>
        <v>171235319.25999999</v>
      </c>
      <c r="J723" s="16">
        <f>SUMIF($B$724:$B$730,"article",J724:J730)</f>
        <v>30341213.470000014</v>
      </c>
      <c r="K723" s="15">
        <f>IF(G723&lt;&gt;0,I723/H723,0)</f>
        <v>0.84948042781031308</v>
      </c>
      <c r="L723" s="8">
        <f>I723/H723</f>
        <v>0.84948042781031308</v>
      </c>
      <c r="AB723" s="14"/>
      <c r="AC723" s="14"/>
      <c r="AD723" s="14"/>
      <c r="AE723" s="14"/>
      <c r="AF723" s="6"/>
    </row>
    <row r="724" spans="1:33" s="47" customFormat="1" ht="27.75" customHeight="1" x14ac:dyDescent="0.25">
      <c r="A724" s="50" t="s">
        <v>1</v>
      </c>
      <c r="B724" s="50" t="s">
        <v>1</v>
      </c>
      <c r="C724" s="12">
        <v>1412111</v>
      </c>
      <c r="D724" s="49">
        <v>1</v>
      </c>
      <c r="E724" s="10" t="s">
        <v>3</v>
      </c>
      <c r="F724" s="9">
        <v>59851225.920000002</v>
      </c>
      <c r="G724" s="9">
        <v>67874227.666500002</v>
      </c>
      <c r="H724" s="9">
        <v>67615349.040000007</v>
      </c>
      <c r="I724" s="9">
        <v>62652945.629999995</v>
      </c>
      <c r="J724" s="9">
        <f>H724-I724</f>
        <v>4962403.4100000113</v>
      </c>
      <c r="K724" s="8">
        <f>IF(G724&lt;&gt;0,I724/H724,0)</f>
        <v>0.92660832961071693</v>
      </c>
      <c r="L724" s="8">
        <f>I724/H724</f>
        <v>0.92660832961071693</v>
      </c>
      <c r="AB724" s="48"/>
      <c r="AC724" s="48"/>
      <c r="AD724" s="48"/>
      <c r="AE724" s="48"/>
      <c r="AF724" s="6"/>
      <c r="AG724" s="5"/>
    </row>
    <row r="725" spans="1:33" s="4" customFormat="1" ht="27.75" customHeight="1" x14ac:dyDescent="0.25">
      <c r="A725" s="13" t="s">
        <v>1</v>
      </c>
      <c r="B725" s="13" t="s">
        <v>1</v>
      </c>
      <c r="C725" s="12">
        <v>1412111</v>
      </c>
      <c r="D725" s="11">
        <v>2</v>
      </c>
      <c r="E725" s="10" t="s">
        <v>2</v>
      </c>
      <c r="F725" s="9">
        <v>20212808.469999999</v>
      </c>
      <c r="G725" s="9">
        <v>20514559.521000002</v>
      </c>
      <c r="H725" s="9">
        <v>64744908.5</v>
      </c>
      <c r="I725" s="9">
        <v>46338688.329999998</v>
      </c>
      <c r="J725" s="9">
        <f>H725-I725</f>
        <v>18406220.170000002</v>
      </c>
      <c r="K725" s="8">
        <f>IF(G725&lt;&gt;0,I725/H725,0)</f>
        <v>0.71571169692826109</v>
      </c>
      <c r="L725" s="8">
        <f>I725/H725</f>
        <v>0.71571169692826109</v>
      </c>
      <c r="AB725" s="7"/>
      <c r="AC725" s="7"/>
      <c r="AD725" s="7"/>
      <c r="AE725" s="7"/>
      <c r="AF725" s="6"/>
      <c r="AG725" s="5"/>
    </row>
    <row r="726" spans="1:33" s="4" customFormat="1" ht="27.75" customHeight="1" x14ac:dyDescent="0.25">
      <c r="A726" s="13" t="s">
        <v>1</v>
      </c>
      <c r="B726" s="13" t="s">
        <v>1</v>
      </c>
      <c r="C726" s="12">
        <v>1412111</v>
      </c>
      <c r="D726" s="11">
        <v>3</v>
      </c>
      <c r="E726" s="10" t="s">
        <v>15</v>
      </c>
      <c r="F726" s="9">
        <v>0</v>
      </c>
      <c r="G726" s="9">
        <v>2895756</v>
      </c>
      <c r="H726" s="9">
        <v>7618372</v>
      </c>
      <c r="I726" s="9">
        <v>7329550.0499999998</v>
      </c>
      <c r="J726" s="9">
        <f>H726-I726</f>
        <v>288821.95000000019</v>
      </c>
      <c r="K726" s="8">
        <f>IF(G726&lt;&gt;0,I726/H726,0)</f>
        <v>0.9620887572830521</v>
      </c>
      <c r="L726" s="8">
        <f>I726/H726</f>
        <v>0.9620887572830521</v>
      </c>
      <c r="AB726" s="7"/>
      <c r="AC726" s="7"/>
      <c r="AD726" s="7"/>
      <c r="AE726" s="7"/>
      <c r="AF726" s="6"/>
      <c r="AG726" s="5"/>
    </row>
    <row r="727" spans="1:33" s="4" customFormat="1" ht="27.75" customHeight="1" x14ac:dyDescent="0.25">
      <c r="A727" s="13" t="s">
        <v>1</v>
      </c>
      <c r="B727" s="13" t="s">
        <v>1</v>
      </c>
      <c r="C727" s="12">
        <v>1412111</v>
      </c>
      <c r="D727" s="11">
        <v>4</v>
      </c>
      <c r="E727" s="10" t="s">
        <v>14</v>
      </c>
      <c r="F727" s="9">
        <v>3993853.4520000005</v>
      </c>
      <c r="G727" s="9">
        <v>4301359.5</v>
      </c>
      <c r="H727" s="9">
        <v>5779280.2000000002</v>
      </c>
      <c r="I727" s="9">
        <v>3994951.4699999997</v>
      </c>
      <c r="J727" s="9">
        <f>H727-I727</f>
        <v>1784328.7300000004</v>
      </c>
      <c r="K727" s="8">
        <f>IF(G727&lt;&gt;0,I727/H727,0)</f>
        <v>0.69125415826005454</v>
      </c>
      <c r="L727" s="8">
        <f>I727/H727</f>
        <v>0.69125415826005454</v>
      </c>
      <c r="AB727" s="7"/>
      <c r="AC727" s="7"/>
      <c r="AD727" s="7"/>
      <c r="AE727" s="7"/>
      <c r="AF727" s="6"/>
      <c r="AG727" s="5"/>
    </row>
    <row r="728" spans="1:33" s="4" customFormat="1" ht="27.75" customHeight="1" x14ac:dyDescent="0.25">
      <c r="A728" s="13" t="s">
        <v>1</v>
      </c>
      <c r="B728" s="13" t="s">
        <v>1</v>
      </c>
      <c r="C728" s="12">
        <v>1412111</v>
      </c>
      <c r="D728" s="11">
        <v>5</v>
      </c>
      <c r="E728" s="10" t="s">
        <v>13</v>
      </c>
      <c r="F728" s="9">
        <v>0</v>
      </c>
      <c r="G728" s="9">
        <v>0</v>
      </c>
      <c r="H728" s="9">
        <v>500000</v>
      </c>
      <c r="I728" s="9">
        <v>627110</v>
      </c>
      <c r="J728" s="9">
        <f>H728-I728</f>
        <v>-127110</v>
      </c>
      <c r="K728" s="8">
        <f>IF(G728&lt;&gt;0,I728/H728,0)</f>
        <v>0</v>
      </c>
      <c r="L728" s="8">
        <f>I728/H728</f>
        <v>1.2542199999999999</v>
      </c>
      <c r="AB728" s="7"/>
      <c r="AC728" s="7"/>
      <c r="AD728" s="7"/>
      <c r="AE728" s="7"/>
      <c r="AF728" s="6"/>
      <c r="AG728" s="5"/>
    </row>
    <row r="729" spans="1:33" s="4" customFormat="1" ht="27.75" customHeight="1" x14ac:dyDescent="0.25">
      <c r="A729" s="13" t="s">
        <v>1</v>
      </c>
      <c r="B729" s="13" t="s">
        <v>1</v>
      </c>
      <c r="C729" s="12">
        <v>1412111</v>
      </c>
      <c r="D729" s="11">
        <v>7</v>
      </c>
      <c r="E729" s="10" t="s">
        <v>0</v>
      </c>
      <c r="F729" s="9">
        <v>13000000.08</v>
      </c>
      <c r="G729" s="9">
        <v>12888120</v>
      </c>
      <c r="H729" s="9">
        <v>9511000</v>
      </c>
      <c r="I729" s="9">
        <v>11261000</v>
      </c>
      <c r="J729" s="9">
        <f>H729-I729</f>
        <v>-1750000</v>
      </c>
      <c r="K729" s="8">
        <f>IF(G729&lt;&gt;0,I729/H729,0)</f>
        <v>1.183997476606035</v>
      </c>
      <c r="L729" s="8">
        <f>I729/H729</f>
        <v>1.183997476606035</v>
      </c>
      <c r="AB729" s="7"/>
      <c r="AC729" s="7"/>
      <c r="AD729" s="7"/>
      <c r="AE729" s="7"/>
      <c r="AF729" s="6"/>
      <c r="AG729" s="5"/>
    </row>
    <row r="730" spans="1:33" s="4" customFormat="1" ht="27.75" customHeight="1" x14ac:dyDescent="0.25">
      <c r="A730" s="13" t="s">
        <v>1</v>
      </c>
      <c r="B730" s="13" t="s">
        <v>1</v>
      </c>
      <c r="C730" s="12">
        <v>1412111</v>
      </c>
      <c r="D730" s="11">
        <v>9</v>
      </c>
      <c r="E730" s="10" t="s">
        <v>12</v>
      </c>
      <c r="F730" s="9">
        <v>18177495</v>
      </c>
      <c r="G730" s="9">
        <v>45191813.680000007</v>
      </c>
      <c r="H730" s="9">
        <v>45807622.990000002</v>
      </c>
      <c r="I730" s="9">
        <v>39031073.780000001</v>
      </c>
      <c r="J730" s="9">
        <f>H730-I730</f>
        <v>6776549.2100000009</v>
      </c>
      <c r="K730" s="8">
        <f>IF(G730&lt;&gt;0,I730/H730,0)</f>
        <v>0.8520650326807101</v>
      </c>
      <c r="L730" s="8">
        <f>I730/H730</f>
        <v>0.8520650326807101</v>
      </c>
      <c r="AB730" s="7"/>
      <c r="AC730" s="7"/>
      <c r="AD730" s="7"/>
      <c r="AE730" s="7"/>
      <c r="AF730" s="6"/>
      <c r="AG730" s="5"/>
    </row>
    <row r="731" spans="1:33" s="2" customFormat="1" ht="27.75" customHeight="1" x14ac:dyDescent="0.25">
      <c r="A731" s="19" t="s">
        <v>5</v>
      </c>
      <c r="B731" s="19" t="s">
        <v>5</v>
      </c>
      <c r="C731" s="19" t="s">
        <v>5</v>
      </c>
      <c r="D731" s="18">
        <v>1412112</v>
      </c>
      <c r="E731" s="17" t="s">
        <v>55</v>
      </c>
      <c r="F731" s="16">
        <v>275168723.85600001</v>
      </c>
      <c r="G731" s="16">
        <v>239361262.07299998</v>
      </c>
      <c r="H731" s="16">
        <f>SUMIF($B$732:$B$738,"article",H732:H738)</f>
        <v>275090955.66999996</v>
      </c>
      <c r="I731" s="16">
        <f>SUMIF($B$732:$B$738,"article",I732:I738)</f>
        <v>259575199.52000001</v>
      </c>
      <c r="J731" s="16">
        <f>SUMIF($B$732:$B$738,"article",J732:J738)</f>
        <v>15515756.149999995</v>
      </c>
      <c r="K731" s="15">
        <f>IF(G731&lt;&gt;0,I731/H731,0)</f>
        <v>0.94359772347945636</v>
      </c>
      <c r="L731" s="8">
        <f>I731/H731</f>
        <v>0.94359772347945636</v>
      </c>
      <c r="AB731" s="14"/>
      <c r="AC731" s="14"/>
      <c r="AD731" s="14"/>
      <c r="AE731" s="14"/>
      <c r="AF731" s="6"/>
    </row>
    <row r="732" spans="1:33" s="4" customFormat="1" ht="27.75" customHeight="1" x14ac:dyDescent="0.25">
      <c r="A732" s="13" t="s">
        <v>1</v>
      </c>
      <c r="B732" s="13" t="s">
        <v>1</v>
      </c>
      <c r="C732" s="12">
        <v>1412112</v>
      </c>
      <c r="D732" s="11">
        <v>1</v>
      </c>
      <c r="E732" s="10" t="s">
        <v>3</v>
      </c>
      <c r="F732" s="9">
        <v>74378501</v>
      </c>
      <c r="G732" s="9">
        <v>79137450.376999989</v>
      </c>
      <c r="H732" s="9">
        <v>146534443.81</v>
      </c>
      <c r="I732" s="9">
        <v>142810858.62</v>
      </c>
      <c r="J732" s="9">
        <f>H732-I732</f>
        <v>3723585.1899999976</v>
      </c>
      <c r="K732" s="8">
        <f>IF(G732&lt;&gt;0,I732/H732,0)</f>
        <v>0.97458901065726167</v>
      </c>
      <c r="L732" s="8">
        <f>I732/H732</f>
        <v>0.97458901065726167</v>
      </c>
      <c r="AB732" s="7"/>
      <c r="AC732" s="7"/>
      <c r="AD732" s="7"/>
      <c r="AE732" s="7"/>
      <c r="AF732" s="6"/>
      <c r="AG732" s="5"/>
    </row>
    <row r="733" spans="1:33" s="4" customFormat="1" ht="27.75" customHeight="1" x14ac:dyDescent="0.25">
      <c r="A733" s="13" t="s">
        <v>1</v>
      </c>
      <c r="B733" s="13" t="s">
        <v>1</v>
      </c>
      <c r="C733" s="12">
        <v>1412112</v>
      </c>
      <c r="D733" s="11">
        <v>2</v>
      </c>
      <c r="E733" s="10" t="s">
        <v>2</v>
      </c>
      <c r="F733" s="9">
        <v>33552529.506000005</v>
      </c>
      <c r="G733" s="9">
        <v>13264172.296</v>
      </c>
      <c r="H733" s="9">
        <v>4245243.32</v>
      </c>
      <c r="I733" s="9">
        <v>2245243.7800000003</v>
      </c>
      <c r="J733" s="9">
        <f>H733-I733</f>
        <v>1999999.54</v>
      </c>
      <c r="K733" s="8">
        <f>IF(G733&lt;&gt;0,I733/H733,0)</f>
        <v>0.52888459170816149</v>
      </c>
      <c r="L733" s="8">
        <f>I733/H733</f>
        <v>0.52888459170816149</v>
      </c>
      <c r="AB733" s="7"/>
      <c r="AC733" s="7"/>
      <c r="AD733" s="7"/>
      <c r="AE733" s="7"/>
      <c r="AF733" s="6"/>
      <c r="AG733" s="5"/>
    </row>
    <row r="734" spans="1:33" s="4" customFormat="1" ht="27.75" customHeight="1" x14ac:dyDescent="0.25">
      <c r="A734" s="13" t="s">
        <v>1</v>
      </c>
      <c r="B734" s="13" t="s">
        <v>1</v>
      </c>
      <c r="C734" s="12">
        <v>1412112</v>
      </c>
      <c r="D734" s="11">
        <v>3</v>
      </c>
      <c r="E734" s="10" t="s">
        <v>15</v>
      </c>
      <c r="F734" s="9">
        <v>9.0000001713633537E-2</v>
      </c>
      <c r="G734" s="9">
        <v>17822236.399999999</v>
      </c>
      <c r="H734" s="9">
        <v>48479745.039999999</v>
      </c>
      <c r="I734" s="9">
        <v>46599385.430000007</v>
      </c>
      <c r="J734" s="9">
        <f>H734-I734</f>
        <v>1880359.609999992</v>
      </c>
      <c r="K734" s="8">
        <f>IF(G734&lt;&gt;0,I734/H734,0)</f>
        <v>0.96121350043304621</v>
      </c>
      <c r="L734" s="8">
        <f>I734/H734</f>
        <v>0.96121350043304621</v>
      </c>
      <c r="AB734" s="7"/>
      <c r="AC734" s="7"/>
      <c r="AD734" s="7"/>
      <c r="AE734" s="7"/>
      <c r="AF734" s="6"/>
      <c r="AG734" s="5"/>
    </row>
    <row r="735" spans="1:33" s="4" customFormat="1" ht="27.75" customHeight="1" x14ac:dyDescent="0.25">
      <c r="A735" s="13" t="s">
        <v>1</v>
      </c>
      <c r="B735" s="13" t="s">
        <v>1</v>
      </c>
      <c r="C735" s="12">
        <v>1412112</v>
      </c>
      <c r="D735" s="11">
        <v>4</v>
      </c>
      <c r="E735" s="10" t="s">
        <v>14</v>
      </c>
      <c r="F735" s="9">
        <v>11863799.191999998</v>
      </c>
      <c r="G735" s="9">
        <v>13169403</v>
      </c>
      <c r="H735" s="9">
        <v>4250000.2</v>
      </c>
      <c r="I735" s="9">
        <v>6398598.75</v>
      </c>
      <c r="J735" s="9">
        <f>H735-I735</f>
        <v>-2148598.5499999998</v>
      </c>
      <c r="K735" s="8">
        <f>IF(G735&lt;&gt;0,I735/H735,0)</f>
        <v>1.5055525762092905</v>
      </c>
      <c r="L735" s="8">
        <f>I735/H735</f>
        <v>1.5055525762092905</v>
      </c>
      <c r="AB735" s="7"/>
      <c r="AC735" s="7"/>
      <c r="AD735" s="7"/>
      <c r="AE735" s="7"/>
      <c r="AF735" s="6"/>
      <c r="AG735" s="5"/>
    </row>
    <row r="736" spans="1:33" s="4" customFormat="1" ht="27.75" customHeight="1" x14ac:dyDescent="0.25">
      <c r="A736" s="13" t="s">
        <v>1</v>
      </c>
      <c r="B736" s="13" t="s">
        <v>1</v>
      </c>
      <c r="C736" s="12">
        <v>1412112</v>
      </c>
      <c r="D736" s="11">
        <v>5</v>
      </c>
      <c r="E736" s="10" t="s">
        <v>13</v>
      </c>
      <c r="F736" s="9">
        <v>0</v>
      </c>
      <c r="G736" s="9">
        <v>0</v>
      </c>
      <c r="H736" s="9">
        <v>0</v>
      </c>
      <c r="I736" s="9">
        <v>0</v>
      </c>
      <c r="J736" s="9">
        <f>H736-I736</f>
        <v>0</v>
      </c>
      <c r="K736" s="8">
        <f>IF(G736&lt;&gt;0,I736/H736,0)</f>
        <v>0</v>
      </c>
      <c r="L736" s="8" t="e">
        <f>I736/H736</f>
        <v>#DIV/0!</v>
      </c>
      <c r="AB736" s="7"/>
      <c r="AC736" s="7"/>
      <c r="AD736" s="7"/>
      <c r="AE736" s="7"/>
      <c r="AF736" s="6"/>
      <c r="AG736" s="5"/>
    </row>
    <row r="737" spans="1:33" s="4" customFormat="1" ht="27.75" customHeight="1" x14ac:dyDescent="0.25">
      <c r="A737" s="13" t="s">
        <v>1</v>
      </c>
      <c r="B737" s="13" t="s">
        <v>1</v>
      </c>
      <c r="C737" s="12">
        <v>1412112</v>
      </c>
      <c r="D737" s="11">
        <v>7</v>
      </c>
      <c r="E737" s="10" t="s">
        <v>0</v>
      </c>
      <c r="F737" s="9">
        <v>6.6000000108033419E-2</v>
      </c>
      <c r="G737" s="9">
        <v>0</v>
      </c>
      <c r="H737" s="9">
        <v>0.1</v>
      </c>
      <c r="I737" s="9">
        <v>0</v>
      </c>
      <c r="J737" s="9">
        <f>H737-I737</f>
        <v>0.1</v>
      </c>
      <c r="K737" s="8">
        <f>IF(G737&lt;&gt;0,I737/H737,0)</f>
        <v>0</v>
      </c>
      <c r="L737" s="8">
        <f>I737/H737</f>
        <v>0</v>
      </c>
      <c r="AB737" s="7"/>
      <c r="AC737" s="7"/>
      <c r="AD737" s="7"/>
      <c r="AE737" s="7"/>
      <c r="AF737" s="6"/>
      <c r="AG737" s="5"/>
    </row>
    <row r="738" spans="1:33" s="4" customFormat="1" ht="27.75" customHeight="1" x14ac:dyDescent="0.25">
      <c r="A738" s="13" t="s">
        <v>1</v>
      </c>
      <c r="B738" s="13" t="s">
        <v>1</v>
      </c>
      <c r="C738" s="12">
        <v>1412112</v>
      </c>
      <c r="D738" s="11">
        <v>9</v>
      </c>
      <c r="E738" s="10" t="s">
        <v>12</v>
      </c>
      <c r="F738" s="9">
        <v>155373894.00199997</v>
      </c>
      <c r="G738" s="9">
        <v>115968000</v>
      </c>
      <c r="H738" s="9">
        <v>71581523.200000003</v>
      </c>
      <c r="I738" s="9">
        <v>61521112.939999998</v>
      </c>
      <c r="J738" s="9">
        <f>H738-I738</f>
        <v>10060410.260000005</v>
      </c>
      <c r="K738" s="8">
        <f>IF(G738&lt;&gt;0,I738/H738,0)</f>
        <v>0.85945520840774725</v>
      </c>
      <c r="L738" s="8">
        <f>I738/H738</f>
        <v>0.85945520840774725</v>
      </c>
      <c r="AB738" s="7"/>
      <c r="AC738" s="7"/>
      <c r="AD738" s="7"/>
      <c r="AE738" s="7"/>
      <c r="AF738" s="6"/>
      <c r="AG738" s="5"/>
    </row>
    <row r="739" spans="1:33" s="2" customFormat="1" ht="27.75" customHeight="1" x14ac:dyDescent="0.25">
      <c r="A739" s="19" t="s">
        <v>5</v>
      </c>
      <c r="B739" s="19" t="s">
        <v>5</v>
      </c>
      <c r="C739" s="19" t="s">
        <v>5</v>
      </c>
      <c r="D739" s="18">
        <v>1412113</v>
      </c>
      <c r="E739" s="17" t="s">
        <v>67</v>
      </c>
      <c r="F739" s="16">
        <v>56164740.740000002</v>
      </c>
      <c r="G739" s="16">
        <v>54223059.950000003</v>
      </c>
      <c r="H739" s="16">
        <f>SUMIF($B$740:$B$746,"article",H740:H746)</f>
        <v>73319786.939999998</v>
      </c>
      <c r="I739" s="16">
        <f>SUMIF($B$740:$B$746,"article",I740:I746)</f>
        <v>73042151.590000004</v>
      </c>
      <c r="J739" s="16">
        <f>SUMIF($B$740:$B$746,"article",J740:J746)</f>
        <v>277635.34999999404</v>
      </c>
      <c r="K739" s="15">
        <f>IF(G739&lt;&gt;0,I739/H739,0)</f>
        <v>0.99621336392825044</v>
      </c>
      <c r="L739" s="8">
        <f>I739/H739</f>
        <v>0.99621336392825044</v>
      </c>
      <c r="AB739" s="14"/>
      <c r="AC739" s="14"/>
      <c r="AD739" s="14"/>
      <c r="AE739" s="14"/>
      <c r="AF739" s="6"/>
    </row>
    <row r="740" spans="1:33" s="4" customFormat="1" ht="27.75" customHeight="1" x14ac:dyDescent="0.25">
      <c r="A740" s="13" t="s">
        <v>1</v>
      </c>
      <c r="B740" s="13" t="s">
        <v>1</v>
      </c>
      <c r="C740" s="12">
        <v>1412113</v>
      </c>
      <c r="D740" s="11">
        <v>1</v>
      </c>
      <c r="E740" s="10" t="s">
        <v>3</v>
      </c>
      <c r="F740" s="9">
        <v>37425068.340000004</v>
      </c>
      <c r="G740" s="9">
        <v>37655059.950000003</v>
      </c>
      <c r="H740" s="9">
        <v>46629313.939999998</v>
      </c>
      <c r="I740" s="9">
        <v>46721327.100000001</v>
      </c>
      <c r="J740" s="9">
        <f>H740-I740</f>
        <v>-92013.160000003874</v>
      </c>
      <c r="K740" s="8">
        <f>IF(G740&lt;&gt;0,I740/H740,0)</f>
        <v>1.0019732900234903</v>
      </c>
      <c r="L740" s="8">
        <f>I740/H740</f>
        <v>1.0019732900234903</v>
      </c>
      <c r="AB740" s="7"/>
      <c r="AC740" s="7"/>
      <c r="AD740" s="7"/>
      <c r="AE740" s="7"/>
      <c r="AF740" s="6"/>
      <c r="AG740" s="5"/>
    </row>
    <row r="741" spans="1:33" s="4" customFormat="1" ht="27.75" customHeight="1" x14ac:dyDescent="0.25">
      <c r="A741" s="13" t="s">
        <v>1</v>
      </c>
      <c r="B741" s="13" t="s">
        <v>1</v>
      </c>
      <c r="C741" s="12">
        <v>1412113</v>
      </c>
      <c r="D741" s="11">
        <v>2</v>
      </c>
      <c r="E741" s="10" t="s">
        <v>2</v>
      </c>
      <c r="F741" s="9">
        <v>18739672.399999999</v>
      </c>
      <c r="G741" s="9">
        <v>16568000</v>
      </c>
      <c r="H741" s="9">
        <v>26690473</v>
      </c>
      <c r="I741" s="9">
        <v>26320824.490000002</v>
      </c>
      <c r="J741" s="9">
        <f>H741-I741</f>
        <v>369648.50999999791</v>
      </c>
      <c r="K741" s="8">
        <f>IF(G741&lt;&gt;0,I741/H741,0)</f>
        <v>0.98615054480300901</v>
      </c>
      <c r="L741" s="8">
        <f>I741/H741</f>
        <v>0.98615054480300901</v>
      </c>
      <c r="AB741" s="7"/>
      <c r="AC741" s="7"/>
      <c r="AD741" s="7"/>
      <c r="AE741" s="7"/>
      <c r="AF741" s="6"/>
      <c r="AG741" s="5"/>
    </row>
    <row r="742" spans="1:33" s="4" customFormat="1" ht="27.75" customHeight="1" x14ac:dyDescent="0.25">
      <c r="A742" s="13" t="s">
        <v>1</v>
      </c>
      <c r="B742" s="13" t="s">
        <v>1</v>
      </c>
      <c r="C742" s="12">
        <v>1412113</v>
      </c>
      <c r="D742" s="11">
        <v>3</v>
      </c>
      <c r="E742" s="10" t="s">
        <v>15</v>
      </c>
      <c r="F742" s="9">
        <v>0</v>
      </c>
      <c r="G742" s="9">
        <v>0</v>
      </c>
      <c r="H742" s="9">
        <v>0</v>
      </c>
      <c r="I742" s="9">
        <v>0</v>
      </c>
      <c r="J742" s="9">
        <f>H742-I742</f>
        <v>0</v>
      </c>
      <c r="K742" s="8">
        <f>IF(G742&lt;&gt;0,I742/H742,0)</f>
        <v>0</v>
      </c>
      <c r="L742" s="8" t="e">
        <f>I742/H742</f>
        <v>#DIV/0!</v>
      </c>
      <c r="AB742" s="7"/>
      <c r="AC742" s="7"/>
      <c r="AD742" s="7"/>
      <c r="AE742" s="7"/>
      <c r="AF742" s="6"/>
      <c r="AG742" s="5"/>
    </row>
    <row r="743" spans="1:33" s="4" customFormat="1" ht="27.75" customHeight="1" x14ac:dyDescent="0.25">
      <c r="A743" s="13" t="s">
        <v>1</v>
      </c>
      <c r="B743" s="13" t="s">
        <v>1</v>
      </c>
      <c r="C743" s="12">
        <v>1412113</v>
      </c>
      <c r="D743" s="11">
        <v>4</v>
      </c>
      <c r="E743" s="10" t="s">
        <v>14</v>
      </c>
      <c r="F743" s="9">
        <v>0</v>
      </c>
      <c r="G743" s="9">
        <v>0</v>
      </c>
      <c r="H743" s="9">
        <v>0</v>
      </c>
      <c r="I743" s="9">
        <v>0</v>
      </c>
      <c r="J743" s="9">
        <f>H743-I743</f>
        <v>0</v>
      </c>
      <c r="K743" s="8">
        <f>IF(G743&lt;&gt;0,I743/H743,0)</f>
        <v>0</v>
      </c>
      <c r="L743" s="8" t="e">
        <f>I743/H743</f>
        <v>#DIV/0!</v>
      </c>
      <c r="AB743" s="7"/>
      <c r="AC743" s="7"/>
      <c r="AD743" s="7"/>
      <c r="AE743" s="7"/>
      <c r="AF743" s="6"/>
      <c r="AG743" s="5"/>
    </row>
    <row r="744" spans="1:33" s="4" customFormat="1" ht="27.75" customHeight="1" x14ac:dyDescent="0.25">
      <c r="A744" s="13" t="s">
        <v>1</v>
      </c>
      <c r="B744" s="13" t="s">
        <v>1</v>
      </c>
      <c r="C744" s="12">
        <v>1412113</v>
      </c>
      <c r="D744" s="11">
        <v>5</v>
      </c>
      <c r="E744" s="10" t="s">
        <v>13</v>
      </c>
      <c r="F744" s="9">
        <v>0</v>
      </c>
      <c r="G744" s="9">
        <v>0</v>
      </c>
      <c r="H744" s="9">
        <v>0</v>
      </c>
      <c r="I744" s="9">
        <v>0</v>
      </c>
      <c r="J744" s="9">
        <f>H744-I744</f>
        <v>0</v>
      </c>
      <c r="K744" s="8">
        <f>IF(G744&lt;&gt;0,I744/H744,0)</f>
        <v>0</v>
      </c>
      <c r="L744" s="8" t="e">
        <f>I744/H744</f>
        <v>#DIV/0!</v>
      </c>
      <c r="AB744" s="7"/>
      <c r="AC744" s="7"/>
      <c r="AD744" s="7"/>
      <c r="AE744" s="7"/>
      <c r="AF744" s="6"/>
      <c r="AG744" s="5"/>
    </row>
    <row r="745" spans="1:33" s="4" customFormat="1" ht="27.75" customHeight="1" x14ac:dyDescent="0.25">
      <c r="A745" s="13" t="s">
        <v>1</v>
      </c>
      <c r="B745" s="13" t="s">
        <v>1</v>
      </c>
      <c r="C745" s="12">
        <v>1412113</v>
      </c>
      <c r="D745" s="11">
        <v>7</v>
      </c>
      <c r="E745" s="10" t="s">
        <v>0</v>
      </c>
      <c r="F745" s="9">
        <v>0</v>
      </c>
      <c r="G745" s="9">
        <v>0</v>
      </c>
      <c r="H745" s="9">
        <v>0</v>
      </c>
      <c r="I745" s="9">
        <v>0</v>
      </c>
      <c r="J745" s="9">
        <f>H745-I745</f>
        <v>0</v>
      </c>
      <c r="K745" s="8">
        <f>IF(G745&lt;&gt;0,I745/H745,0)</f>
        <v>0</v>
      </c>
      <c r="L745" s="8" t="e">
        <f>I745/H745</f>
        <v>#DIV/0!</v>
      </c>
      <c r="AB745" s="7"/>
      <c r="AC745" s="7"/>
      <c r="AD745" s="7"/>
      <c r="AE745" s="7"/>
      <c r="AF745" s="6"/>
      <c r="AG745" s="5"/>
    </row>
    <row r="746" spans="1:33" s="4" customFormat="1" ht="27.75" customHeight="1" x14ac:dyDescent="0.25">
      <c r="A746" s="13" t="s">
        <v>1</v>
      </c>
      <c r="B746" s="13" t="s">
        <v>1</v>
      </c>
      <c r="C746" s="12">
        <v>1412113</v>
      </c>
      <c r="D746" s="11">
        <v>9</v>
      </c>
      <c r="E746" s="10" t="s">
        <v>12</v>
      </c>
      <c r="F746" s="9">
        <v>0</v>
      </c>
      <c r="G746" s="9">
        <v>0</v>
      </c>
      <c r="H746" s="9">
        <v>0</v>
      </c>
      <c r="I746" s="9">
        <v>0</v>
      </c>
      <c r="J746" s="9">
        <f>H746-I746</f>
        <v>0</v>
      </c>
      <c r="K746" s="8">
        <f>IF(G746&lt;&gt;0,I746/H746,0)</f>
        <v>0</v>
      </c>
      <c r="L746" s="8" t="e">
        <f>I746/H746</f>
        <v>#DIV/0!</v>
      </c>
      <c r="AB746" s="7"/>
      <c r="AC746" s="7"/>
      <c r="AD746" s="7"/>
      <c r="AE746" s="7"/>
      <c r="AF746" s="6"/>
      <c r="AG746" s="5"/>
    </row>
    <row r="747" spans="1:33" s="2" customFormat="1" ht="27.75" customHeight="1" x14ac:dyDescent="0.25">
      <c r="A747" s="19" t="s">
        <v>5</v>
      </c>
      <c r="B747" s="19" t="s">
        <v>5</v>
      </c>
      <c r="C747" s="19" t="s">
        <v>5</v>
      </c>
      <c r="D747" s="18">
        <v>1412114</v>
      </c>
      <c r="E747" s="17" t="s">
        <v>66</v>
      </c>
      <c r="F747" s="16">
        <v>70851656.340000004</v>
      </c>
      <c r="G747" s="16">
        <v>68601312.122000009</v>
      </c>
      <c r="H747" s="16">
        <f>SUMIF($B$748:$B$754,"article",H748:H754)</f>
        <v>76094565.390000001</v>
      </c>
      <c r="I747" s="16">
        <f>SUMIF($B$748:$B$754,"article",I748:I754)</f>
        <v>69922374.13000001</v>
      </c>
      <c r="J747" s="16">
        <f>SUMIF($B$748:$B$754,"article",J748:J754)</f>
        <v>6172191.2599999979</v>
      </c>
      <c r="K747" s="15">
        <f>IF(G747&lt;&gt;0,I747/H747,0)</f>
        <v>0.9188878834070966</v>
      </c>
      <c r="L747" s="8">
        <f>I747/H747</f>
        <v>0.9188878834070966</v>
      </c>
      <c r="AB747" s="14"/>
      <c r="AC747" s="14"/>
      <c r="AD747" s="14"/>
      <c r="AE747" s="14"/>
      <c r="AF747" s="6"/>
    </row>
    <row r="748" spans="1:33" s="4" customFormat="1" ht="27.75" customHeight="1" x14ac:dyDescent="0.25">
      <c r="A748" s="13" t="s">
        <v>1</v>
      </c>
      <c r="B748" s="13" t="s">
        <v>1</v>
      </c>
      <c r="C748" s="12">
        <v>1412114</v>
      </c>
      <c r="D748" s="11">
        <v>1</v>
      </c>
      <c r="E748" s="10" t="s">
        <v>3</v>
      </c>
      <c r="F748" s="9">
        <v>37558780.290000007</v>
      </c>
      <c r="G748" s="9">
        <v>37672385.648000002</v>
      </c>
      <c r="H748" s="9">
        <v>50085407.270000003</v>
      </c>
      <c r="I748" s="9">
        <v>48810732.510000005</v>
      </c>
      <c r="J748" s="9">
        <f>H748-I748</f>
        <v>1274674.7599999979</v>
      </c>
      <c r="K748" s="8">
        <f>IF(G748&lt;&gt;0,I748/H748,0)</f>
        <v>0.97454997713947911</v>
      </c>
      <c r="L748" s="8">
        <f>I748/H748</f>
        <v>0.97454997713947911</v>
      </c>
      <c r="AB748" s="7"/>
      <c r="AC748" s="7"/>
      <c r="AD748" s="7"/>
      <c r="AE748" s="7"/>
      <c r="AF748" s="6"/>
      <c r="AG748" s="5"/>
    </row>
    <row r="749" spans="1:33" s="4" customFormat="1" ht="27.75" customHeight="1" x14ac:dyDescent="0.25">
      <c r="A749" s="13" t="s">
        <v>1</v>
      </c>
      <c r="B749" s="13" t="s">
        <v>1</v>
      </c>
      <c r="C749" s="12">
        <v>1412114</v>
      </c>
      <c r="D749" s="11">
        <v>2</v>
      </c>
      <c r="E749" s="10" t="s">
        <v>2</v>
      </c>
      <c r="F749" s="9">
        <v>33292876.049999997</v>
      </c>
      <c r="G749" s="9">
        <v>30928926.473999999</v>
      </c>
      <c r="H749" s="9">
        <v>26009158.120000001</v>
      </c>
      <c r="I749" s="9">
        <v>21111641.620000001</v>
      </c>
      <c r="J749" s="9">
        <f>H749-I749</f>
        <v>4897516.5</v>
      </c>
      <c r="K749" s="8">
        <f>IF(G749&lt;&gt;0,I749/H749,0)</f>
        <v>0.81170030658416403</v>
      </c>
      <c r="L749" s="8">
        <f>I749/H749</f>
        <v>0.81170030658416403</v>
      </c>
      <c r="AB749" s="7"/>
      <c r="AC749" s="7"/>
      <c r="AD749" s="7"/>
      <c r="AE749" s="7"/>
      <c r="AF749" s="6"/>
      <c r="AG749" s="5"/>
    </row>
    <row r="750" spans="1:33" s="4" customFormat="1" ht="27.75" customHeight="1" x14ac:dyDescent="0.25">
      <c r="A750" s="13" t="s">
        <v>1</v>
      </c>
      <c r="B750" s="13" t="s">
        <v>1</v>
      </c>
      <c r="C750" s="12">
        <v>1412114</v>
      </c>
      <c r="D750" s="11">
        <v>3</v>
      </c>
      <c r="E750" s="10" t="s">
        <v>15</v>
      </c>
      <c r="F750" s="9">
        <v>0</v>
      </c>
      <c r="G750" s="9">
        <v>0</v>
      </c>
      <c r="H750" s="9">
        <v>0</v>
      </c>
      <c r="I750" s="9">
        <v>0</v>
      </c>
      <c r="J750" s="9">
        <f>H750-I750</f>
        <v>0</v>
      </c>
      <c r="K750" s="8">
        <f>IF(G750&lt;&gt;0,I750/H750,0)</f>
        <v>0</v>
      </c>
      <c r="L750" s="8" t="e">
        <f>I750/H750</f>
        <v>#DIV/0!</v>
      </c>
      <c r="AB750" s="7"/>
      <c r="AC750" s="7"/>
      <c r="AD750" s="7"/>
      <c r="AE750" s="7"/>
      <c r="AF750" s="6"/>
      <c r="AG750" s="5"/>
    </row>
    <row r="751" spans="1:33" s="4" customFormat="1" ht="27.75" customHeight="1" x14ac:dyDescent="0.25">
      <c r="A751" s="13" t="s">
        <v>1</v>
      </c>
      <c r="B751" s="13" t="s">
        <v>1</v>
      </c>
      <c r="C751" s="12">
        <v>1412114</v>
      </c>
      <c r="D751" s="11">
        <v>4</v>
      </c>
      <c r="E751" s="10" t="s">
        <v>14</v>
      </c>
      <c r="F751" s="9">
        <v>0</v>
      </c>
      <c r="G751" s="9">
        <v>0</v>
      </c>
      <c r="H751" s="9">
        <v>0</v>
      </c>
      <c r="I751" s="9">
        <v>0</v>
      </c>
      <c r="J751" s="9">
        <f>H751-I751</f>
        <v>0</v>
      </c>
      <c r="K751" s="8">
        <f>IF(G751&lt;&gt;0,I751/H751,0)</f>
        <v>0</v>
      </c>
      <c r="L751" s="8" t="e">
        <f>I751/H751</f>
        <v>#DIV/0!</v>
      </c>
      <c r="AB751" s="7"/>
      <c r="AC751" s="7"/>
      <c r="AD751" s="7"/>
      <c r="AE751" s="7"/>
      <c r="AF751" s="6"/>
      <c r="AG751" s="5"/>
    </row>
    <row r="752" spans="1:33" s="4" customFormat="1" ht="27.75" customHeight="1" x14ac:dyDescent="0.25">
      <c r="A752" s="13" t="s">
        <v>1</v>
      </c>
      <c r="B752" s="13" t="s">
        <v>1</v>
      </c>
      <c r="C752" s="12">
        <v>1412114</v>
      </c>
      <c r="D752" s="11">
        <v>5</v>
      </c>
      <c r="E752" s="10" t="s">
        <v>13</v>
      </c>
      <c r="F752" s="9">
        <v>0</v>
      </c>
      <c r="G752" s="9">
        <v>0</v>
      </c>
      <c r="H752" s="9">
        <v>0</v>
      </c>
      <c r="I752" s="9">
        <v>0</v>
      </c>
      <c r="J752" s="9">
        <f>H752-I752</f>
        <v>0</v>
      </c>
      <c r="K752" s="8">
        <f>IF(G752&lt;&gt;0,I752/H752,0)</f>
        <v>0</v>
      </c>
      <c r="L752" s="8" t="e">
        <f>I752/H752</f>
        <v>#DIV/0!</v>
      </c>
      <c r="AB752" s="7"/>
      <c r="AC752" s="7"/>
      <c r="AD752" s="7"/>
      <c r="AE752" s="7"/>
      <c r="AF752" s="6"/>
      <c r="AG752" s="5"/>
    </row>
    <row r="753" spans="1:33" s="4" customFormat="1" ht="27.75" customHeight="1" x14ac:dyDescent="0.25">
      <c r="A753" s="13" t="s">
        <v>1</v>
      </c>
      <c r="B753" s="13" t="s">
        <v>1</v>
      </c>
      <c r="C753" s="12">
        <v>1412114</v>
      </c>
      <c r="D753" s="11">
        <v>7</v>
      </c>
      <c r="E753" s="10" t="s">
        <v>0</v>
      </c>
      <c r="F753" s="9">
        <v>0</v>
      </c>
      <c r="G753" s="9">
        <v>0</v>
      </c>
      <c r="H753" s="9">
        <v>0</v>
      </c>
      <c r="I753" s="9">
        <v>0</v>
      </c>
      <c r="J753" s="9">
        <f>H753-I753</f>
        <v>0</v>
      </c>
      <c r="K753" s="8">
        <f>IF(G753&lt;&gt;0,I753/H753,0)</f>
        <v>0</v>
      </c>
      <c r="L753" s="8" t="e">
        <f>I753/H753</f>
        <v>#DIV/0!</v>
      </c>
      <c r="AB753" s="7"/>
      <c r="AC753" s="7"/>
      <c r="AD753" s="7"/>
      <c r="AE753" s="7"/>
      <c r="AF753" s="6"/>
      <c r="AG753" s="5"/>
    </row>
    <row r="754" spans="1:33" s="4" customFormat="1" ht="27.75" customHeight="1" x14ac:dyDescent="0.25">
      <c r="A754" s="13" t="s">
        <v>1</v>
      </c>
      <c r="B754" s="13" t="s">
        <v>1</v>
      </c>
      <c r="C754" s="12">
        <v>1412114</v>
      </c>
      <c r="D754" s="11">
        <v>9</v>
      </c>
      <c r="E754" s="10" t="s">
        <v>12</v>
      </c>
      <c r="F754" s="9">
        <v>0</v>
      </c>
      <c r="G754" s="9">
        <v>0</v>
      </c>
      <c r="H754" s="9">
        <v>0</v>
      </c>
      <c r="I754" s="9">
        <v>0</v>
      </c>
      <c r="J754" s="9">
        <f>H754-I754</f>
        <v>0</v>
      </c>
      <c r="K754" s="8">
        <f>IF(G754&lt;&gt;0,I754/H754,0)</f>
        <v>0</v>
      </c>
      <c r="L754" s="8" t="e">
        <f>I754/H754</f>
        <v>#DIV/0!</v>
      </c>
      <c r="M754" s="7" t="e">
        <f>SUM(#REF!)</f>
        <v>#REF!</v>
      </c>
      <c r="N754" s="7" t="e">
        <f>SUM(#REF!)</f>
        <v>#REF!</v>
      </c>
      <c r="O754" s="7" t="e">
        <f>SUM(#REF!)</f>
        <v>#REF!</v>
      </c>
      <c r="P754" s="7" t="e">
        <f>SUM(#REF!)</f>
        <v>#REF!</v>
      </c>
      <c r="Q754" s="7" t="e">
        <f>SUM(#REF!)</f>
        <v>#REF!</v>
      </c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6"/>
      <c r="AG754" s="5"/>
    </row>
    <row r="755" spans="1:33" s="2" customFormat="1" ht="27.75" customHeight="1" x14ac:dyDescent="0.25">
      <c r="A755" s="19" t="s">
        <v>5</v>
      </c>
      <c r="B755" s="19" t="s">
        <v>5</v>
      </c>
      <c r="C755" s="19" t="s">
        <v>5</v>
      </c>
      <c r="D755" s="18">
        <v>1412115</v>
      </c>
      <c r="E755" s="17" t="s">
        <v>65</v>
      </c>
      <c r="F755" s="16">
        <v>55684113.933999993</v>
      </c>
      <c r="G755" s="16">
        <v>53610046.839999996</v>
      </c>
      <c r="H755" s="16">
        <f>SUMIF($B$756:$B$762,"article",H756:H762)</f>
        <v>74483643.530000001</v>
      </c>
      <c r="I755" s="16">
        <f>SUMIF($B$756:$B$762,"article",I756:I762)</f>
        <v>74450310.270000011</v>
      </c>
      <c r="J755" s="16">
        <f>SUMIF($B$756:$B$762,"article",J756:J762)</f>
        <v>33333.259999997914</v>
      </c>
      <c r="K755" s="15">
        <f>IF(G755&lt;&gt;0,I755/H755,0)</f>
        <v>0.99955247543728754</v>
      </c>
      <c r="L755" s="8">
        <f>I755/H755</f>
        <v>0.99955247543728754</v>
      </c>
      <c r="AB755" s="14"/>
      <c r="AC755" s="14"/>
      <c r="AD755" s="14"/>
      <c r="AE755" s="14"/>
      <c r="AF755" s="6"/>
    </row>
    <row r="756" spans="1:33" s="4" customFormat="1" ht="27.75" customHeight="1" x14ac:dyDescent="0.25">
      <c r="A756" s="13" t="s">
        <v>1</v>
      </c>
      <c r="B756" s="13" t="s">
        <v>1</v>
      </c>
      <c r="C756" s="12">
        <v>1412115</v>
      </c>
      <c r="D756" s="11">
        <v>1</v>
      </c>
      <c r="E756" s="10" t="s">
        <v>3</v>
      </c>
      <c r="F756" s="9">
        <v>43684113.849999994</v>
      </c>
      <c r="G756" s="9">
        <v>42668265.839999996</v>
      </c>
      <c r="H756" s="9">
        <v>55256206.43</v>
      </c>
      <c r="I756" s="9">
        <v>55256156.130000003</v>
      </c>
      <c r="J756" s="9">
        <f>H756-I756</f>
        <v>50.299999997019768</v>
      </c>
      <c r="K756" s="8">
        <f>IF(G756&lt;&gt;0,I756/H756,0)</f>
        <v>0.99999908969501805</v>
      </c>
      <c r="L756" s="8">
        <f>I756/H756</f>
        <v>0.99999908969501805</v>
      </c>
      <c r="AB756" s="7"/>
      <c r="AC756" s="7"/>
      <c r="AD756" s="7"/>
      <c r="AE756" s="7"/>
      <c r="AF756" s="6"/>
      <c r="AG756" s="5"/>
    </row>
    <row r="757" spans="1:33" s="4" customFormat="1" ht="27.75" customHeight="1" x14ac:dyDescent="0.25">
      <c r="A757" s="13" t="s">
        <v>1</v>
      </c>
      <c r="B757" s="13" t="s">
        <v>1</v>
      </c>
      <c r="C757" s="12">
        <v>1412115</v>
      </c>
      <c r="D757" s="11">
        <v>2</v>
      </c>
      <c r="E757" s="10" t="s">
        <v>2</v>
      </c>
      <c r="F757" s="9">
        <v>12000000.083999999</v>
      </c>
      <c r="G757" s="9">
        <v>10941781</v>
      </c>
      <c r="H757" s="9">
        <v>19227437.100000001</v>
      </c>
      <c r="I757" s="9">
        <v>19194154.140000001</v>
      </c>
      <c r="J757" s="9">
        <f>H757-I757</f>
        <v>33282.960000000894</v>
      </c>
      <c r="K757" s="8">
        <f>IF(G757&lt;&gt;0,I757/H757,0)</f>
        <v>0.99826898614584458</v>
      </c>
      <c r="L757" s="8">
        <f>I757/H757</f>
        <v>0.99826898614584458</v>
      </c>
      <c r="AB757" s="7"/>
      <c r="AC757" s="7"/>
      <c r="AD757" s="7"/>
      <c r="AE757" s="7"/>
      <c r="AF757" s="6"/>
      <c r="AG757" s="5"/>
    </row>
    <row r="758" spans="1:33" s="4" customFormat="1" ht="27.75" customHeight="1" x14ac:dyDescent="0.25">
      <c r="A758" s="13" t="s">
        <v>1</v>
      </c>
      <c r="B758" s="13" t="s">
        <v>1</v>
      </c>
      <c r="C758" s="12">
        <v>1412115</v>
      </c>
      <c r="D758" s="11">
        <v>3</v>
      </c>
      <c r="E758" s="10" t="s">
        <v>15</v>
      </c>
      <c r="F758" s="9">
        <v>0</v>
      </c>
      <c r="G758" s="9">
        <v>0</v>
      </c>
      <c r="H758" s="9">
        <v>0</v>
      </c>
      <c r="I758" s="9">
        <v>0</v>
      </c>
      <c r="J758" s="9">
        <f>H758-I758</f>
        <v>0</v>
      </c>
      <c r="K758" s="8">
        <f>IF(G758&lt;&gt;0,I758/H758,0)</f>
        <v>0</v>
      </c>
      <c r="L758" s="8" t="e">
        <f>I758/H758</f>
        <v>#DIV/0!</v>
      </c>
      <c r="AB758" s="7"/>
      <c r="AC758" s="7"/>
      <c r="AD758" s="7"/>
      <c r="AE758" s="7"/>
      <c r="AF758" s="6"/>
      <c r="AG758" s="5"/>
    </row>
    <row r="759" spans="1:33" s="4" customFormat="1" ht="27.75" customHeight="1" x14ac:dyDescent="0.25">
      <c r="A759" s="13" t="s">
        <v>1</v>
      </c>
      <c r="B759" s="13" t="s">
        <v>1</v>
      </c>
      <c r="C759" s="12">
        <v>1412115</v>
      </c>
      <c r="D759" s="11">
        <v>4</v>
      </c>
      <c r="E759" s="10" t="s">
        <v>14</v>
      </c>
      <c r="F759" s="9">
        <v>0</v>
      </c>
      <c r="G759" s="9">
        <v>0</v>
      </c>
      <c r="H759" s="9">
        <v>0</v>
      </c>
      <c r="I759" s="9">
        <v>0</v>
      </c>
      <c r="J759" s="9">
        <f>H759-I759</f>
        <v>0</v>
      </c>
      <c r="K759" s="8">
        <f>IF(G759&lt;&gt;0,I759/H759,0)</f>
        <v>0</v>
      </c>
      <c r="L759" s="8" t="e">
        <f>I759/H759</f>
        <v>#DIV/0!</v>
      </c>
      <c r="AB759" s="7"/>
      <c r="AC759" s="7"/>
      <c r="AD759" s="7"/>
      <c r="AE759" s="7"/>
      <c r="AF759" s="6"/>
      <c r="AG759" s="5"/>
    </row>
    <row r="760" spans="1:33" s="4" customFormat="1" ht="27.75" customHeight="1" x14ac:dyDescent="0.25">
      <c r="A760" s="13" t="s">
        <v>1</v>
      </c>
      <c r="B760" s="13" t="s">
        <v>1</v>
      </c>
      <c r="C760" s="12">
        <v>1412115</v>
      </c>
      <c r="D760" s="11">
        <v>5</v>
      </c>
      <c r="E760" s="10" t="s">
        <v>13</v>
      </c>
      <c r="F760" s="9">
        <v>0</v>
      </c>
      <c r="G760" s="9">
        <v>0</v>
      </c>
      <c r="H760" s="9">
        <v>0</v>
      </c>
      <c r="I760" s="9">
        <v>0</v>
      </c>
      <c r="J760" s="9">
        <f>H760-I760</f>
        <v>0</v>
      </c>
      <c r="K760" s="8">
        <f>IF(G760&lt;&gt;0,I760/H760,0)</f>
        <v>0</v>
      </c>
      <c r="L760" s="8" t="e">
        <f>I760/H760</f>
        <v>#DIV/0!</v>
      </c>
      <c r="AB760" s="7"/>
      <c r="AC760" s="7"/>
      <c r="AD760" s="7"/>
      <c r="AE760" s="7"/>
      <c r="AF760" s="6"/>
      <c r="AG760" s="5"/>
    </row>
    <row r="761" spans="1:33" s="4" customFormat="1" ht="27.75" customHeight="1" x14ac:dyDescent="0.25">
      <c r="A761" s="13" t="s">
        <v>1</v>
      </c>
      <c r="B761" s="13" t="s">
        <v>1</v>
      </c>
      <c r="C761" s="12">
        <v>1412115</v>
      </c>
      <c r="D761" s="11">
        <v>7</v>
      </c>
      <c r="E761" s="10" t="s">
        <v>0</v>
      </c>
      <c r="F761" s="9">
        <v>0</v>
      </c>
      <c r="G761" s="9">
        <v>0</v>
      </c>
      <c r="H761" s="9">
        <v>0</v>
      </c>
      <c r="I761" s="9">
        <v>0</v>
      </c>
      <c r="J761" s="9">
        <f>H761-I761</f>
        <v>0</v>
      </c>
      <c r="K761" s="8">
        <f>IF(G761&lt;&gt;0,I761/H761,0)</f>
        <v>0</v>
      </c>
      <c r="L761" s="8" t="e">
        <f>I761/H761</f>
        <v>#DIV/0!</v>
      </c>
      <c r="AB761" s="7"/>
      <c r="AC761" s="7"/>
      <c r="AD761" s="7"/>
      <c r="AE761" s="7"/>
      <c r="AF761" s="6"/>
      <c r="AG761" s="5"/>
    </row>
    <row r="762" spans="1:33" s="4" customFormat="1" ht="27.75" customHeight="1" x14ac:dyDescent="0.25">
      <c r="A762" s="13" t="s">
        <v>1</v>
      </c>
      <c r="B762" s="13" t="s">
        <v>1</v>
      </c>
      <c r="C762" s="12">
        <v>1412115</v>
      </c>
      <c r="D762" s="11">
        <v>9</v>
      </c>
      <c r="E762" s="10" t="s">
        <v>12</v>
      </c>
      <c r="F762" s="9">
        <v>0</v>
      </c>
      <c r="G762" s="9">
        <v>0</v>
      </c>
      <c r="H762" s="9">
        <v>0</v>
      </c>
      <c r="I762" s="9">
        <v>0</v>
      </c>
      <c r="J762" s="9">
        <f>H762-I762</f>
        <v>0</v>
      </c>
      <c r="K762" s="8">
        <f>IF(G762&lt;&gt;0,I762/H762,0)</f>
        <v>0</v>
      </c>
      <c r="L762" s="8" t="e">
        <f>I762/H762</f>
        <v>#DIV/0!</v>
      </c>
      <c r="AB762" s="7"/>
      <c r="AC762" s="7"/>
      <c r="AD762" s="7"/>
      <c r="AE762" s="7"/>
      <c r="AF762" s="6"/>
      <c r="AG762" s="5"/>
    </row>
    <row r="763" spans="1:33" s="2" customFormat="1" ht="27.75" customHeight="1" x14ac:dyDescent="0.25">
      <c r="A763" s="19" t="s">
        <v>5</v>
      </c>
      <c r="B763" s="19" t="s">
        <v>5</v>
      </c>
      <c r="C763" s="19" t="s">
        <v>5</v>
      </c>
      <c r="D763" s="18">
        <v>1412116</v>
      </c>
      <c r="E763" s="17" t="s">
        <v>64</v>
      </c>
      <c r="F763" s="16">
        <v>49083923.175999999</v>
      </c>
      <c r="G763" s="16">
        <v>41728254.130000003</v>
      </c>
      <c r="H763" s="16">
        <f>SUMIF($B$764:$B$770,"article",H764:H770)</f>
        <v>56281691.539999999</v>
      </c>
      <c r="I763" s="16">
        <f>SUMIF($B$764:$B$770,"article",I764:I770)</f>
        <v>49497450.539999992</v>
      </c>
      <c r="J763" s="16">
        <f>SUMIF($B$764:$B$770,"article",J764:J770)</f>
        <v>6784241.0000000037</v>
      </c>
      <c r="K763" s="15">
        <f>IF(G763&lt;&gt;0,I763/H763,0)</f>
        <v>0.87945918442805904</v>
      </c>
      <c r="L763" s="8">
        <f>I763/H763</f>
        <v>0.87945918442805904</v>
      </c>
      <c r="AB763" s="14"/>
      <c r="AC763" s="14"/>
      <c r="AD763" s="14"/>
      <c r="AE763" s="14"/>
      <c r="AF763" s="6"/>
    </row>
    <row r="764" spans="1:33" s="4" customFormat="1" ht="27.75" customHeight="1" x14ac:dyDescent="0.25">
      <c r="A764" s="13" t="s">
        <v>1</v>
      </c>
      <c r="B764" s="13" t="s">
        <v>1</v>
      </c>
      <c r="C764" s="12">
        <v>1412116</v>
      </c>
      <c r="D764" s="11">
        <v>1</v>
      </c>
      <c r="E764" s="10" t="s">
        <v>3</v>
      </c>
      <c r="F764" s="9">
        <v>24328499.960000001</v>
      </c>
      <c r="G764" s="9">
        <v>20614712.030000001</v>
      </c>
      <c r="H764" s="9">
        <v>29632200.23</v>
      </c>
      <c r="I764" s="9">
        <v>26309259.52</v>
      </c>
      <c r="J764" s="9">
        <f>H764-I764</f>
        <v>3322940.7100000009</v>
      </c>
      <c r="K764" s="8">
        <f>IF(G764&lt;&gt;0,I764/H764,0)</f>
        <v>0.88786048001134199</v>
      </c>
      <c r="L764" s="8">
        <f>I764/H764</f>
        <v>0.88786048001134199</v>
      </c>
      <c r="AB764" s="7"/>
      <c r="AC764" s="7"/>
      <c r="AD764" s="7"/>
      <c r="AE764" s="7"/>
      <c r="AF764" s="6"/>
      <c r="AG764" s="5"/>
    </row>
    <row r="765" spans="1:33" s="4" customFormat="1" ht="27.75" customHeight="1" x14ac:dyDescent="0.25">
      <c r="A765" s="13" t="s">
        <v>1</v>
      </c>
      <c r="B765" s="13" t="s">
        <v>1</v>
      </c>
      <c r="C765" s="12">
        <v>1412116</v>
      </c>
      <c r="D765" s="11">
        <v>2</v>
      </c>
      <c r="E765" s="10" t="s">
        <v>2</v>
      </c>
      <c r="F765" s="9">
        <v>24755423.215999998</v>
      </c>
      <c r="G765" s="9">
        <v>21113542.100000001</v>
      </c>
      <c r="H765" s="9">
        <v>26649491.309999999</v>
      </c>
      <c r="I765" s="9">
        <v>23188191.019999996</v>
      </c>
      <c r="J765" s="9">
        <f>H765-I765</f>
        <v>3461300.2900000028</v>
      </c>
      <c r="K765" s="8">
        <f>IF(G765&lt;&gt;0,I765/H765,0)</f>
        <v>0.87011758499490832</v>
      </c>
      <c r="L765" s="8">
        <f>I765/H765</f>
        <v>0.87011758499490832</v>
      </c>
      <c r="AB765" s="7"/>
      <c r="AC765" s="7"/>
      <c r="AD765" s="7"/>
      <c r="AE765" s="7"/>
      <c r="AF765" s="6"/>
      <c r="AG765" s="5"/>
    </row>
    <row r="766" spans="1:33" s="4" customFormat="1" ht="27.75" customHeight="1" x14ac:dyDescent="0.25">
      <c r="A766" s="13" t="s">
        <v>1</v>
      </c>
      <c r="B766" s="13" t="s">
        <v>1</v>
      </c>
      <c r="C766" s="12">
        <v>1412116</v>
      </c>
      <c r="D766" s="11">
        <v>3</v>
      </c>
      <c r="E766" s="10" t="s">
        <v>15</v>
      </c>
      <c r="F766" s="9">
        <v>0</v>
      </c>
      <c r="G766" s="9">
        <v>0</v>
      </c>
      <c r="H766" s="9">
        <v>0</v>
      </c>
      <c r="I766" s="9">
        <v>0</v>
      </c>
      <c r="J766" s="9">
        <f>H766-I766</f>
        <v>0</v>
      </c>
      <c r="K766" s="8">
        <f>IF(G766&lt;&gt;0,I766/H766,0)</f>
        <v>0</v>
      </c>
      <c r="L766" s="8" t="e">
        <f>I766/H766</f>
        <v>#DIV/0!</v>
      </c>
      <c r="AB766" s="7"/>
      <c r="AC766" s="7"/>
      <c r="AD766" s="7"/>
      <c r="AE766" s="7"/>
      <c r="AF766" s="6"/>
      <c r="AG766" s="5"/>
    </row>
    <row r="767" spans="1:33" s="4" customFormat="1" ht="27.75" customHeight="1" x14ac:dyDescent="0.25">
      <c r="A767" s="13" t="s">
        <v>1</v>
      </c>
      <c r="B767" s="13" t="s">
        <v>1</v>
      </c>
      <c r="C767" s="12">
        <v>1412116</v>
      </c>
      <c r="D767" s="11">
        <v>4</v>
      </c>
      <c r="E767" s="10" t="s">
        <v>14</v>
      </c>
      <c r="F767" s="9">
        <v>0</v>
      </c>
      <c r="G767" s="9">
        <v>0</v>
      </c>
      <c r="H767" s="9">
        <v>0</v>
      </c>
      <c r="I767" s="9">
        <v>0</v>
      </c>
      <c r="J767" s="9">
        <f>H767-I767</f>
        <v>0</v>
      </c>
      <c r="K767" s="8">
        <f>IF(G767&lt;&gt;0,I767/H767,0)</f>
        <v>0</v>
      </c>
      <c r="L767" s="8" t="e">
        <f>I767/H767</f>
        <v>#DIV/0!</v>
      </c>
      <c r="M767" s="7" t="e">
        <f>SUM(#REF!)</f>
        <v>#REF!</v>
      </c>
      <c r="N767" s="7" t="e">
        <f>SUM(#REF!)</f>
        <v>#REF!</v>
      </c>
      <c r="O767" s="7" t="e">
        <f>SUM(#REF!)</f>
        <v>#REF!</v>
      </c>
      <c r="P767" s="7" t="e">
        <f>SUM(#REF!)</f>
        <v>#REF!</v>
      </c>
      <c r="Q767" s="7" t="e">
        <f>SUM(#REF!)</f>
        <v>#REF!</v>
      </c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6"/>
      <c r="AG767" s="5"/>
    </row>
    <row r="768" spans="1:33" s="4" customFormat="1" ht="27.75" customHeight="1" x14ac:dyDescent="0.25">
      <c r="A768" s="13" t="s">
        <v>1</v>
      </c>
      <c r="B768" s="13" t="s">
        <v>1</v>
      </c>
      <c r="C768" s="12">
        <v>1412116</v>
      </c>
      <c r="D768" s="11">
        <v>5</v>
      </c>
      <c r="E768" s="10" t="s">
        <v>13</v>
      </c>
      <c r="F768" s="9">
        <v>0</v>
      </c>
      <c r="G768" s="9">
        <v>0</v>
      </c>
      <c r="H768" s="9">
        <v>0</v>
      </c>
      <c r="I768" s="9">
        <v>0</v>
      </c>
      <c r="J768" s="9">
        <f>H768-I768</f>
        <v>0</v>
      </c>
      <c r="K768" s="8">
        <f>IF(G768&lt;&gt;0,I768/H768,0)</f>
        <v>0</v>
      </c>
      <c r="L768" s="8" t="e">
        <f>I768/H768</f>
        <v>#DIV/0!</v>
      </c>
      <c r="AB768" s="7"/>
      <c r="AC768" s="7"/>
      <c r="AD768" s="7"/>
      <c r="AE768" s="7"/>
      <c r="AF768" s="6"/>
      <c r="AG768" s="5"/>
    </row>
    <row r="769" spans="1:33" s="4" customFormat="1" ht="27.75" customHeight="1" x14ac:dyDescent="0.25">
      <c r="A769" s="13" t="s">
        <v>1</v>
      </c>
      <c r="B769" s="13" t="s">
        <v>1</v>
      </c>
      <c r="C769" s="12">
        <v>1412116</v>
      </c>
      <c r="D769" s="11">
        <v>7</v>
      </c>
      <c r="E769" s="10" t="s">
        <v>0</v>
      </c>
      <c r="F769" s="9">
        <v>0</v>
      </c>
      <c r="G769" s="9">
        <v>0</v>
      </c>
      <c r="H769" s="9">
        <v>0</v>
      </c>
      <c r="I769" s="9">
        <v>0</v>
      </c>
      <c r="J769" s="9">
        <f>H769-I769</f>
        <v>0</v>
      </c>
      <c r="K769" s="8">
        <f>IF(G769&lt;&gt;0,I769/H769,0)</f>
        <v>0</v>
      </c>
      <c r="L769" s="8" t="e">
        <f>I769/H769</f>
        <v>#DIV/0!</v>
      </c>
      <c r="AB769" s="7"/>
      <c r="AC769" s="7"/>
      <c r="AD769" s="7"/>
      <c r="AE769" s="7"/>
      <c r="AF769" s="6"/>
      <c r="AG769" s="5"/>
    </row>
    <row r="770" spans="1:33" s="4" customFormat="1" ht="27.75" customHeight="1" x14ac:dyDescent="0.25">
      <c r="A770" s="13" t="s">
        <v>1</v>
      </c>
      <c r="B770" s="13" t="s">
        <v>1</v>
      </c>
      <c r="C770" s="12">
        <v>1412116</v>
      </c>
      <c r="D770" s="11">
        <v>9</v>
      </c>
      <c r="E770" s="10" t="s">
        <v>12</v>
      </c>
      <c r="F770" s="9">
        <v>0</v>
      </c>
      <c r="G770" s="9">
        <v>0</v>
      </c>
      <c r="H770" s="9">
        <v>0</v>
      </c>
      <c r="I770" s="9">
        <v>0</v>
      </c>
      <c r="J770" s="9">
        <f>H770-I770</f>
        <v>0</v>
      </c>
      <c r="K770" s="8">
        <f>IF(G770&lt;&gt;0,I770/H770,0)</f>
        <v>0</v>
      </c>
      <c r="L770" s="8" t="e">
        <f>I770/H770</f>
        <v>#DIV/0!</v>
      </c>
      <c r="M770" s="7" t="e">
        <f>SUM(#REF!)</f>
        <v>#REF!</v>
      </c>
      <c r="N770" s="7" t="e">
        <f>SUM(#REF!)</f>
        <v>#REF!</v>
      </c>
      <c r="O770" s="7" t="e">
        <f>SUM(#REF!)</f>
        <v>#REF!</v>
      </c>
      <c r="P770" s="7" t="e">
        <f>SUM(#REF!)</f>
        <v>#REF!</v>
      </c>
      <c r="Q770" s="7" t="e">
        <f>SUM(#REF!)</f>
        <v>#REF!</v>
      </c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6"/>
      <c r="AG770" s="5"/>
    </row>
    <row r="771" spans="1:33" s="2" customFormat="1" ht="27.75" customHeight="1" x14ac:dyDescent="0.25">
      <c r="A771" s="19" t="s">
        <v>5</v>
      </c>
      <c r="B771" s="19" t="s">
        <v>5</v>
      </c>
      <c r="C771" s="19" t="s">
        <v>5</v>
      </c>
      <c r="D771" s="18">
        <v>1412117</v>
      </c>
      <c r="E771" s="17" t="s">
        <v>63</v>
      </c>
      <c r="F771" s="16">
        <v>31247820.324000001</v>
      </c>
      <c r="G771" s="16">
        <v>34828946.439999998</v>
      </c>
      <c r="H771" s="16">
        <f>SUMIF($B$772:$B$778,"article",H772:H778)</f>
        <v>55999958.090000004</v>
      </c>
      <c r="I771" s="16">
        <f>SUMIF($B$772:$B$778,"article",I772:I778)</f>
        <v>53446152.290000007</v>
      </c>
      <c r="J771" s="16">
        <f>SUMIF($B$772:$B$778,"article",J772:J778)</f>
        <v>2553805.799999997</v>
      </c>
      <c r="K771" s="15">
        <f>IF(G771&lt;&gt;0,I771/H771,0)</f>
        <v>0.95439629087050992</v>
      </c>
      <c r="L771" s="8">
        <f>I771/H771</f>
        <v>0.95439629087050992</v>
      </c>
      <c r="AB771" s="14"/>
      <c r="AC771" s="14"/>
      <c r="AD771" s="14"/>
      <c r="AE771" s="14"/>
      <c r="AF771" s="6"/>
    </row>
    <row r="772" spans="1:33" s="4" customFormat="1" ht="27.75" customHeight="1" x14ac:dyDescent="0.25">
      <c r="A772" s="13" t="s">
        <v>1</v>
      </c>
      <c r="B772" s="13" t="s">
        <v>1</v>
      </c>
      <c r="C772" s="12">
        <v>1412117</v>
      </c>
      <c r="D772" s="11">
        <v>1</v>
      </c>
      <c r="E772" s="10" t="s">
        <v>3</v>
      </c>
      <c r="F772" s="9">
        <v>20747820</v>
      </c>
      <c r="G772" s="9">
        <v>20747729.960000001</v>
      </c>
      <c r="H772" s="9">
        <v>27427399.960000001</v>
      </c>
      <c r="I772" s="9">
        <v>25641787.860000003</v>
      </c>
      <c r="J772" s="9">
        <f>H772-I772</f>
        <v>1785612.0999999978</v>
      </c>
      <c r="K772" s="8">
        <f>IF(G772&lt;&gt;0,I772/H772,0)</f>
        <v>0.93489677830913154</v>
      </c>
      <c r="L772" s="8">
        <f>I772/H772</f>
        <v>0.93489677830913154</v>
      </c>
      <c r="AB772" s="7"/>
      <c r="AC772" s="7"/>
      <c r="AD772" s="7"/>
      <c r="AE772" s="7"/>
      <c r="AF772" s="6"/>
      <c r="AG772" s="5"/>
    </row>
    <row r="773" spans="1:33" s="4" customFormat="1" ht="27.75" customHeight="1" x14ac:dyDescent="0.25">
      <c r="A773" s="13" t="s">
        <v>1</v>
      </c>
      <c r="B773" s="13" t="s">
        <v>1</v>
      </c>
      <c r="C773" s="12">
        <v>1412117</v>
      </c>
      <c r="D773" s="11">
        <v>2</v>
      </c>
      <c r="E773" s="10" t="s">
        <v>2</v>
      </c>
      <c r="F773" s="9">
        <v>10500000.323999999</v>
      </c>
      <c r="G773" s="9">
        <v>14081216.48</v>
      </c>
      <c r="H773" s="9">
        <v>28572558.129999999</v>
      </c>
      <c r="I773" s="9">
        <v>27804364.43</v>
      </c>
      <c r="J773" s="9">
        <f>H773-I773</f>
        <v>768193.69999999925</v>
      </c>
      <c r="K773" s="8">
        <f>IF(G773&lt;&gt;0,I773/H773,0)</f>
        <v>0.97311428341470663</v>
      </c>
      <c r="L773" s="8">
        <f>I773/H773</f>
        <v>0.97311428341470663</v>
      </c>
      <c r="AB773" s="7"/>
      <c r="AC773" s="7"/>
      <c r="AD773" s="7"/>
      <c r="AE773" s="7"/>
      <c r="AF773" s="6"/>
      <c r="AG773" s="5"/>
    </row>
    <row r="774" spans="1:33" s="4" customFormat="1" ht="27.75" customHeight="1" x14ac:dyDescent="0.25">
      <c r="A774" s="13" t="s">
        <v>1</v>
      </c>
      <c r="B774" s="13" t="s">
        <v>1</v>
      </c>
      <c r="C774" s="12">
        <v>1412117</v>
      </c>
      <c r="D774" s="11">
        <v>3</v>
      </c>
      <c r="E774" s="10" t="s">
        <v>15</v>
      </c>
      <c r="F774" s="9">
        <v>0</v>
      </c>
      <c r="G774" s="9">
        <v>0</v>
      </c>
      <c r="H774" s="9">
        <v>0</v>
      </c>
      <c r="I774" s="9">
        <v>0</v>
      </c>
      <c r="J774" s="9">
        <f>H774-I774</f>
        <v>0</v>
      </c>
      <c r="K774" s="8">
        <f>IF(G774&lt;&gt;0,I774/H774,0)</f>
        <v>0</v>
      </c>
      <c r="L774" s="8" t="e">
        <f>I774/H774</f>
        <v>#DIV/0!</v>
      </c>
      <c r="AB774" s="7"/>
      <c r="AC774" s="7"/>
      <c r="AD774" s="7"/>
      <c r="AE774" s="7"/>
      <c r="AF774" s="6"/>
      <c r="AG774" s="5"/>
    </row>
    <row r="775" spans="1:33" s="4" customFormat="1" ht="27.75" customHeight="1" x14ac:dyDescent="0.25">
      <c r="A775" s="13" t="s">
        <v>1</v>
      </c>
      <c r="B775" s="13" t="s">
        <v>1</v>
      </c>
      <c r="C775" s="12">
        <v>1412117</v>
      </c>
      <c r="D775" s="11">
        <v>4</v>
      </c>
      <c r="E775" s="10" t="s">
        <v>14</v>
      </c>
      <c r="F775" s="9">
        <v>0</v>
      </c>
      <c r="G775" s="9">
        <v>0</v>
      </c>
      <c r="H775" s="9">
        <v>0</v>
      </c>
      <c r="I775" s="9">
        <v>0</v>
      </c>
      <c r="J775" s="9">
        <f>H775-I775</f>
        <v>0</v>
      </c>
      <c r="K775" s="8">
        <f>IF(G775&lt;&gt;0,I775/H775,0)</f>
        <v>0</v>
      </c>
      <c r="L775" s="8" t="e">
        <f>I775/H775</f>
        <v>#DIV/0!</v>
      </c>
      <c r="AB775" s="7"/>
      <c r="AC775" s="7"/>
      <c r="AD775" s="7"/>
      <c r="AE775" s="7"/>
      <c r="AF775" s="6"/>
      <c r="AG775" s="5"/>
    </row>
    <row r="776" spans="1:33" s="4" customFormat="1" ht="27.75" customHeight="1" x14ac:dyDescent="0.25">
      <c r="A776" s="13" t="s">
        <v>1</v>
      </c>
      <c r="B776" s="13" t="s">
        <v>1</v>
      </c>
      <c r="C776" s="12">
        <v>1412117</v>
      </c>
      <c r="D776" s="11">
        <v>5</v>
      </c>
      <c r="E776" s="10" t="s">
        <v>13</v>
      </c>
      <c r="F776" s="9">
        <v>0</v>
      </c>
      <c r="G776" s="9">
        <v>0</v>
      </c>
      <c r="H776" s="9">
        <v>0</v>
      </c>
      <c r="I776" s="9">
        <v>0</v>
      </c>
      <c r="J776" s="9">
        <f>H776-I776</f>
        <v>0</v>
      </c>
      <c r="K776" s="8">
        <f>IF(G776&lt;&gt;0,I776/H776,0)</f>
        <v>0</v>
      </c>
      <c r="L776" s="8" t="e">
        <f>I776/H776</f>
        <v>#DIV/0!</v>
      </c>
      <c r="AB776" s="7"/>
      <c r="AC776" s="7"/>
      <c r="AD776" s="7"/>
      <c r="AE776" s="7"/>
      <c r="AF776" s="6"/>
      <c r="AG776" s="5"/>
    </row>
    <row r="777" spans="1:33" s="4" customFormat="1" ht="27.75" customHeight="1" x14ac:dyDescent="0.25">
      <c r="A777" s="13" t="s">
        <v>1</v>
      </c>
      <c r="B777" s="13" t="s">
        <v>1</v>
      </c>
      <c r="C777" s="12">
        <v>1412117</v>
      </c>
      <c r="D777" s="11">
        <v>7</v>
      </c>
      <c r="E777" s="10" t="s">
        <v>0</v>
      </c>
      <c r="F777" s="9">
        <v>0</v>
      </c>
      <c r="G777" s="9">
        <v>0</v>
      </c>
      <c r="H777" s="9">
        <v>0</v>
      </c>
      <c r="I777" s="9">
        <v>0</v>
      </c>
      <c r="J777" s="9">
        <f>H777-I777</f>
        <v>0</v>
      </c>
      <c r="K777" s="8">
        <f>IF(G777&lt;&gt;0,I777/H777,0)</f>
        <v>0</v>
      </c>
      <c r="L777" s="8" t="e">
        <f>I777/H777</f>
        <v>#DIV/0!</v>
      </c>
      <c r="AB777" s="7"/>
      <c r="AC777" s="7"/>
      <c r="AD777" s="7"/>
      <c r="AE777" s="7"/>
      <c r="AF777" s="6"/>
      <c r="AG777" s="5"/>
    </row>
    <row r="778" spans="1:33" s="4" customFormat="1" ht="27.75" customHeight="1" x14ac:dyDescent="0.25">
      <c r="A778" s="13" t="s">
        <v>1</v>
      </c>
      <c r="B778" s="13" t="s">
        <v>1</v>
      </c>
      <c r="C778" s="12">
        <v>1412117</v>
      </c>
      <c r="D778" s="11">
        <v>9</v>
      </c>
      <c r="E778" s="10" t="s">
        <v>12</v>
      </c>
      <c r="F778" s="9">
        <v>0</v>
      </c>
      <c r="G778" s="9">
        <v>0</v>
      </c>
      <c r="H778" s="9">
        <v>0</v>
      </c>
      <c r="I778" s="9">
        <v>0</v>
      </c>
      <c r="J778" s="9">
        <f>H778-I778</f>
        <v>0</v>
      </c>
      <c r="K778" s="8">
        <f>IF(G778&lt;&gt;0,I778/H778,0)</f>
        <v>0</v>
      </c>
      <c r="L778" s="8" t="e">
        <f>I778/H778</f>
        <v>#DIV/0!</v>
      </c>
      <c r="AB778" s="7"/>
      <c r="AC778" s="7"/>
      <c r="AD778" s="7"/>
      <c r="AE778" s="7"/>
      <c r="AF778" s="6"/>
      <c r="AG778" s="5"/>
    </row>
    <row r="779" spans="1:33" s="2" customFormat="1" ht="27.75" customHeight="1" x14ac:dyDescent="0.25">
      <c r="A779" s="19" t="s">
        <v>5</v>
      </c>
      <c r="B779" s="19" t="s">
        <v>5</v>
      </c>
      <c r="C779" s="19" t="s">
        <v>5</v>
      </c>
      <c r="D779" s="18">
        <v>1412118</v>
      </c>
      <c r="E779" s="17" t="s">
        <v>62</v>
      </c>
      <c r="F779" s="16">
        <v>62374420.539999999</v>
      </c>
      <c r="G779" s="16">
        <v>59123227.390000001</v>
      </c>
      <c r="H779" s="16">
        <f>SUMIF($B$780:$B$786,"article",H780:H786)</f>
        <v>77201892.129999995</v>
      </c>
      <c r="I779" s="16">
        <f>SUMIF($B$780:$B$786,"article",I780:I786)</f>
        <v>77253621.579999998</v>
      </c>
      <c r="J779" s="16">
        <f>SUMIF($B$780:$B$786,"article",J780:J786)</f>
        <v>-51729.44999999553</v>
      </c>
      <c r="K779" s="15">
        <f>IF(G779&lt;&gt;0,I779/H779,0)</f>
        <v>1.0006700541731917</v>
      </c>
      <c r="L779" s="8">
        <f>I779/H779</f>
        <v>1.0006700541731917</v>
      </c>
      <c r="AB779" s="14"/>
      <c r="AC779" s="14"/>
      <c r="AD779" s="14"/>
      <c r="AE779" s="14"/>
      <c r="AF779" s="6"/>
    </row>
    <row r="780" spans="1:33" s="4" customFormat="1" ht="27.75" customHeight="1" x14ac:dyDescent="0.25">
      <c r="A780" s="13" t="s">
        <v>1</v>
      </c>
      <c r="B780" s="13" t="s">
        <v>1</v>
      </c>
      <c r="C780" s="12">
        <v>1412118</v>
      </c>
      <c r="D780" s="11">
        <v>1</v>
      </c>
      <c r="E780" s="10" t="s">
        <v>3</v>
      </c>
      <c r="F780" s="9">
        <v>41543052</v>
      </c>
      <c r="G780" s="9">
        <v>41543052.390000001</v>
      </c>
      <c r="H780" s="9">
        <v>57707590.630000003</v>
      </c>
      <c r="I780" s="9">
        <v>57707491.609999999</v>
      </c>
      <c r="J780" s="9">
        <f>H780-I780</f>
        <v>99.020000003278255</v>
      </c>
      <c r="K780" s="8">
        <f>IF(G780&lt;&gt;0,I780/H780,0)</f>
        <v>0.99999828410788039</v>
      </c>
      <c r="L780" s="8">
        <f>I780/H780</f>
        <v>0.99999828410788039</v>
      </c>
      <c r="AB780" s="7"/>
      <c r="AC780" s="7"/>
      <c r="AD780" s="7"/>
      <c r="AE780" s="7"/>
      <c r="AF780" s="6"/>
      <c r="AG780" s="5"/>
    </row>
    <row r="781" spans="1:33" s="4" customFormat="1" ht="27.75" customHeight="1" x14ac:dyDescent="0.25">
      <c r="A781" s="13" t="s">
        <v>1</v>
      </c>
      <c r="B781" s="13" t="s">
        <v>1</v>
      </c>
      <c r="C781" s="12">
        <v>1412118</v>
      </c>
      <c r="D781" s="11">
        <v>2</v>
      </c>
      <c r="E781" s="10" t="s">
        <v>2</v>
      </c>
      <c r="F781" s="9">
        <v>20831368.539999999</v>
      </c>
      <c r="G781" s="9">
        <v>17580175</v>
      </c>
      <c r="H781" s="9">
        <v>19494301.5</v>
      </c>
      <c r="I781" s="9">
        <v>19546129.969999999</v>
      </c>
      <c r="J781" s="9">
        <f>H781-I781</f>
        <v>-51828.469999998808</v>
      </c>
      <c r="K781" s="8">
        <f>IF(G781&lt;&gt;0,I781/H781,0)</f>
        <v>1.002658647194925</v>
      </c>
      <c r="L781" s="8">
        <f>I781/H781</f>
        <v>1.002658647194925</v>
      </c>
      <c r="AB781" s="7"/>
      <c r="AC781" s="7"/>
      <c r="AD781" s="7"/>
      <c r="AE781" s="7"/>
      <c r="AF781" s="6"/>
      <c r="AG781" s="5"/>
    </row>
    <row r="782" spans="1:33" s="4" customFormat="1" ht="27.75" customHeight="1" x14ac:dyDescent="0.25">
      <c r="A782" s="13" t="s">
        <v>1</v>
      </c>
      <c r="B782" s="13" t="s">
        <v>1</v>
      </c>
      <c r="C782" s="12">
        <v>1412118</v>
      </c>
      <c r="D782" s="11">
        <v>3</v>
      </c>
      <c r="E782" s="10" t="s">
        <v>15</v>
      </c>
      <c r="F782" s="9">
        <v>0</v>
      </c>
      <c r="G782" s="9">
        <v>0</v>
      </c>
      <c r="H782" s="9">
        <v>0</v>
      </c>
      <c r="I782" s="9">
        <v>0</v>
      </c>
      <c r="J782" s="9">
        <f>H782-I782</f>
        <v>0</v>
      </c>
      <c r="K782" s="8">
        <f>IF(G782&lt;&gt;0,I782/H782,0)</f>
        <v>0</v>
      </c>
      <c r="L782" s="8" t="e">
        <f>I782/H782</f>
        <v>#DIV/0!</v>
      </c>
      <c r="AB782" s="7"/>
      <c r="AC782" s="7"/>
      <c r="AD782" s="7"/>
      <c r="AE782" s="7"/>
      <c r="AF782" s="6"/>
      <c r="AG782" s="5"/>
    </row>
    <row r="783" spans="1:33" s="4" customFormat="1" ht="27.75" customHeight="1" x14ac:dyDescent="0.25">
      <c r="A783" s="13" t="s">
        <v>1</v>
      </c>
      <c r="B783" s="13" t="s">
        <v>1</v>
      </c>
      <c r="C783" s="12">
        <v>1412118</v>
      </c>
      <c r="D783" s="11">
        <v>4</v>
      </c>
      <c r="E783" s="10" t="s">
        <v>14</v>
      </c>
      <c r="F783" s="9">
        <v>0</v>
      </c>
      <c r="G783" s="9">
        <v>0</v>
      </c>
      <c r="H783" s="9">
        <v>0</v>
      </c>
      <c r="I783" s="9">
        <v>0</v>
      </c>
      <c r="J783" s="9">
        <f>H783-I783</f>
        <v>0</v>
      </c>
      <c r="K783" s="8">
        <f>IF(G783&lt;&gt;0,I783/H783,0)</f>
        <v>0</v>
      </c>
      <c r="L783" s="8" t="e">
        <f>I783/H783</f>
        <v>#DIV/0!</v>
      </c>
      <c r="AB783" s="7"/>
      <c r="AC783" s="7"/>
      <c r="AD783" s="7"/>
      <c r="AE783" s="7"/>
      <c r="AF783" s="6"/>
      <c r="AG783" s="5"/>
    </row>
    <row r="784" spans="1:33" s="4" customFormat="1" ht="27.75" customHeight="1" x14ac:dyDescent="0.25">
      <c r="A784" s="13" t="s">
        <v>1</v>
      </c>
      <c r="B784" s="13" t="s">
        <v>1</v>
      </c>
      <c r="C784" s="12">
        <v>1412118</v>
      </c>
      <c r="D784" s="11">
        <v>5</v>
      </c>
      <c r="E784" s="10" t="s">
        <v>13</v>
      </c>
      <c r="F784" s="9">
        <v>0</v>
      </c>
      <c r="G784" s="9">
        <v>0</v>
      </c>
      <c r="H784" s="9">
        <v>0</v>
      </c>
      <c r="I784" s="9">
        <v>0</v>
      </c>
      <c r="J784" s="9">
        <f>H784-I784</f>
        <v>0</v>
      </c>
      <c r="K784" s="8">
        <f>IF(G784&lt;&gt;0,I784/H784,0)</f>
        <v>0</v>
      </c>
      <c r="L784" s="8" t="e">
        <f>I784/H784</f>
        <v>#DIV/0!</v>
      </c>
      <c r="AB784" s="7"/>
      <c r="AC784" s="7"/>
      <c r="AD784" s="7"/>
      <c r="AE784" s="7"/>
      <c r="AF784" s="6"/>
      <c r="AG784" s="5"/>
    </row>
    <row r="785" spans="1:33" s="4" customFormat="1" ht="27.75" customHeight="1" x14ac:dyDescent="0.25">
      <c r="A785" s="13" t="s">
        <v>1</v>
      </c>
      <c r="B785" s="13" t="s">
        <v>1</v>
      </c>
      <c r="C785" s="12">
        <v>1412118</v>
      </c>
      <c r="D785" s="11">
        <v>7</v>
      </c>
      <c r="E785" s="10" t="s">
        <v>0</v>
      </c>
      <c r="F785" s="9">
        <v>0</v>
      </c>
      <c r="G785" s="9">
        <v>0</v>
      </c>
      <c r="H785" s="9">
        <v>0</v>
      </c>
      <c r="I785" s="9">
        <v>0</v>
      </c>
      <c r="J785" s="9">
        <f>H785-I785</f>
        <v>0</v>
      </c>
      <c r="K785" s="8">
        <f>IF(G785&lt;&gt;0,I785/H785,0)</f>
        <v>0</v>
      </c>
      <c r="L785" s="8" t="e">
        <f>I785/H785</f>
        <v>#DIV/0!</v>
      </c>
      <c r="AB785" s="7"/>
      <c r="AC785" s="7"/>
      <c r="AD785" s="7"/>
      <c r="AE785" s="7"/>
      <c r="AF785" s="6"/>
      <c r="AG785" s="5"/>
    </row>
    <row r="786" spans="1:33" s="4" customFormat="1" ht="27.75" customHeight="1" x14ac:dyDescent="0.25">
      <c r="A786" s="13" t="s">
        <v>1</v>
      </c>
      <c r="B786" s="13" t="s">
        <v>1</v>
      </c>
      <c r="C786" s="12">
        <v>1412118</v>
      </c>
      <c r="D786" s="11">
        <v>9</v>
      </c>
      <c r="E786" s="10" t="s">
        <v>12</v>
      </c>
      <c r="F786" s="9">
        <v>0</v>
      </c>
      <c r="G786" s="9">
        <v>0</v>
      </c>
      <c r="H786" s="9">
        <v>0</v>
      </c>
      <c r="I786" s="9">
        <v>0</v>
      </c>
      <c r="J786" s="9">
        <f>H786-I786</f>
        <v>0</v>
      </c>
      <c r="K786" s="8">
        <f>IF(G786&lt;&gt;0,I786/H786,0)</f>
        <v>0</v>
      </c>
      <c r="L786" s="8" t="e">
        <f>I786/H786</f>
        <v>#DIV/0!</v>
      </c>
      <c r="AB786" s="7"/>
      <c r="AC786" s="7"/>
      <c r="AD786" s="7"/>
      <c r="AE786" s="7"/>
      <c r="AF786" s="6"/>
      <c r="AG786" s="5"/>
    </row>
    <row r="787" spans="1:33" s="2" customFormat="1" ht="27.75" customHeight="1" x14ac:dyDescent="0.25">
      <c r="A787" s="19" t="s">
        <v>5</v>
      </c>
      <c r="B787" s="19" t="s">
        <v>5</v>
      </c>
      <c r="C787" s="19" t="s">
        <v>5</v>
      </c>
      <c r="D787" s="18">
        <v>1412119</v>
      </c>
      <c r="E787" s="17" t="s">
        <v>61</v>
      </c>
      <c r="F787" s="16">
        <v>160784641</v>
      </c>
      <c r="G787" s="16">
        <v>164605758.11000001</v>
      </c>
      <c r="H787" s="16">
        <f>SUMIF($B$788:$B$794,"article",H788:H794)</f>
        <v>221900231.41999999</v>
      </c>
      <c r="I787" s="16">
        <f>SUMIF($B$788:$B$794,"article",I788:I794)</f>
        <v>221652010.16999999</v>
      </c>
      <c r="J787" s="16">
        <f>SUMIF($B$788:$B$794,"article",J788:J794)</f>
        <v>248221.24999999255</v>
      </c>
      <c r="K787" s="15">
        <f>IF(G787&lt;&gt;0,I787/H787,0)</f>
        <v>0.99888138354605782</v>
      </c>
      <c r="L787" s="8">
        <f>I787/H787</f>
        <v>0.99888138354605782</v>
      </c>
      <c r="AB787" s="14"/>
      <c r="AC787" s="14"/>
      <c r="AD787" s="14"/>
      <c r="AE787" s="14"/>
      <c r="AF787" s="6"/>
    </row>
    <row r="788" spans="1:33" s="4" customFormat="1" ht="27.75" customHeight="1" x14ac:dyDescent="0.25">
      <c r="A788" s="13" t="s">
        <v>1</v>
      </c>
      <c r="B788" s="13" t="s">
        <v>1</v>
      </c>
      <c r="C788" s="12">
        <v>1412119</v>
      </c>
      <c r="D788" s="11">
        <v>1</v>
      </c>
      <c r="E788" s="10" t="s">
        <v>3</v>
      </c>
      <c r="F788" s="9">
        <v>141551652</v>
      </c>
      <c r="G788" s="9">
        <v>145476914.91</v>
      </c>
      <c r="H788" s="9">
        <v>200490231.41999999</v>
      </c>
      <c r="I788" s="9">
        <v>200255836.28999999</v>
      </c>
      <c r="J788" s="9">
        <f>H788-I788</f>
        <v>234395.12999999523</v>
      </c>
      <c r="K788" s="8">
        <f>IF(G788&lt;&gt;0,I788/H788,0)</f>
        <v>0.99883089002222269</v>
      </c>
      <c r="L788" s="8">
        <f>I788/H788</f>
        <v>0.99883089002222269</v>
      </c>
      <c r="AB788" s="7"/>
      <c r="AC788" s="7"/>
      <c r="AD788" s="7"/>
      <c r="AE788" s="7"/>
      <c r="AF788" s="6"/>
      <c r="AG788" s="5"/>
    </row>
    <row r="789" spans="1:33" s="4" customFormat="1" ht="27.75" customHeight="1" x14ac:dyDescent="0.25">
      <c r="A789" s="13" t="s">
        <v>1</v>
      </c>
      <c r="B789" s="13" t="s">
        <v>1</v>
      </c>
      <c r="C789" s="12">
        <v>1412119</v>
      </c>
      <c r="D789" s="11">
        <v>2</v>
      </c>
      <c r="E789" s="10" t="s">
        <v>2</v>
      </c>
      <c r="F789" s="9">
        <v>19232989</v>
      </c>
      <c r="G789" s="9">
        <v>19128843.200000003</v>
      </c>
      <c r="H789" s="9">
        <v>21410000</v>
      </c>
      <c r="I789" s="9">
        <v>21396173.880000003</v>
      </c>
      <c r="J789" s="9">
        <f>H789-I789</f>
        <v>13826.119999997318</v>
      </c>
      <c r="K789" s="8">
        <f>IF(G789&lt;&gt;0,I789/H789,0)</f>
        <v>0.99935422139187313</v>
      </c>
      <c r="L789" s="8">
        <f>I789/H789</f>
        <v>0.99935422139187313</v>
      </c>
      <c r="AB789" s="7"/>
      <c r="AC789" s="7"/>
      <c r="AD789" s="7"/>
      <c r="AE789" s="7"/>
      <c r="AF789" s="6"/>
      <c r="AG789" s="5"/>
    </row>
    <row r="790" spans="1:33" s="4" customFormat="1" ht="27.75" customHeight="1" x14ac:dyDescent="0.25">
      <c r="A790" s="13" t="s">
        <v>1</v>
      </c>
      <c r="B790" s="13" t="s">
        <v>1</v>
      </c>
      <c r="C790" s="12">
        <v>1412119</v>
      </c>
      <c r="D790" s="11">
        <v>3</v>
      </c>
      <c r="E790" s="10" t="s">
        <v>15</v>
      </c>
      <c r="F790" s="9">
        <v>0</v>
      </c>
      <c r="G790" s="9">
        <v>0</v>
      </c>
      <c r="H790" s="9">
        <v>0</v>
      </c>
      <c r="I790" s="9">
        <v>0</v>
      </c>
      <c r="J790" s="9">
        <f>H790-I790</f>
        <v>0</v>
      </c>
      <c r="K790" s="8">
        <f>IF(G790&lt;&gt;0,I790/H790,0)</f>
        <v>0</v>
      </c>
      <c r="L790" s="8" t="e">
        <f>I790/H790</f>
        <v>#DIV/0!</v>
      </c>
      <c r="AB790" s="7"/>
      <c r="AC790" s="7"/>
      <c r="AD790" s="7"/>
      <c r="AE790" s="7"/>
      <c r="AF790" s="6"/>
      <c r="AG790" s="5"/>
    </row>
    <row r="791" spans="1:33" s="4" customFormat="1" ht="27.75" customHeight="1" x14ac:dyDescent="0.25">
      <c r="A791" s="13" t="s">
        <v>1</v>
      </c>
      <c r="B791" s="13" t="s">
        <v>1</v>
      </c>
      <c r="C791" s="12">
        <v>1412119</v>
      </c>
      <c r="D791" s="11">
        <v>4</v>
      </c>
      <c r="E791" s="10" t="s">
        <v>14</v>
      </c>
      <c r="F791" s="9">
        <v>0</v>
      </c>
      <c r="G791" s="9">
        <v>0</v>
      </c>
      <c r="H791" s="9">
        <v>0</v>
      </c>
      <c r="I791" s="9">
        <v>0</v>
      </c>
      <c r="J791" s="9">
        <f>H791-I791</f>
        <v>0</v>
      </c>
      <c r="K791" s="8">
        <f>IF(G791&lt;&gt;0,I791/H791,0)</f>
        <v>0</v>
      </c>
      <c r="L791" s="8" t="e">
        <f>I791/H791</f>
        <v>#DIV/0!</v>
      </c>
      <c r="AB791" s="7"/>
      <c r="AC791" s="7"/>
      <c r="AD791" s="7"/>
      <c r="AE791" s="7"/>
      <c r="AF791" s="6"/>
      <c r="AG791" s="5"/>
    </row>
    <row r="792" spans="1:33" s="4" customFormat="1" ht="27.75" customHeight="1" x14ac:dyDescent="0.25">
      <c r="A792" s="13" t="s">
        <v>1</v>
      </c>
      <c r="B792" s="13" t="s">
        <v>1</v>
      </c>
      <c r="C792" s="12">
        <v>1412119</v>
      </c>
      <c r="D792" s="11">
        <v>5</v>
      </c>
      <c r="E792" s="10" t="s">
        <v>13</v>
      </c>
      <c r="F792" s="9">
        <v>0</v>
      </c>
      <c r="G792" s="9">
        <v>0</v>
      </c>
      <c r="H792" s="9">
        <v>0</v>
      </c>
      <c r="I792" s="9">
        <v>0</v>
      </c>
      <c r="J792" s="9">
        <f>H792-I792</f>
        <v>0</v>
      </c>
      <c r="K792" s="8">
        <f>IF(G792&lt;&gt;0,I792/H792,0)</f>
        <v>0</v>
      </c>
      <c r="L792" s="8" t="e">
        <f>I792/H792</f>
        <v>#DIV/0!</v>
      </c>
      <c r="AB792" s="7"/>
      <c r="AC792" s="7"/>
      <c r="AD792" s="7"/>
      <c r="AE792" s="7"/>
      <c r="AF792" s="6"/>
      <c r="AG792" s="5"/>
    </row>
    <row r="793" spans="1:33" s="4" customFormat="1" ht="27.75" customHeight="1" x14ac:dyDescent="0.25">
      <c r="A793" s="13" t="s">
        <v>1</v>
      </c>
      <c r="B793" s="13" t="s">
        <v>1</v>
      </c>
      <c r="C793" s="12">
        <v>1412119</v>
      </c>
      <c r="D793" s="11">
        <v>7</v>
      </c>
      <c r="E793" s="10" t="s">
        <v>0</v>
      </c>
      <c r="F793" s="9">
        <v>0</v>
      </c>
      <c r="G793" s="9">
        <v>0</v>
      </c>
      <c r="H793" s="9">
        <v>0</v>
      </c>
      <c r="I793" s="9">
        <v>0</v>
      </c>
      <c r="J793" s="9">
        <f>H793-I793</f>
        <v>0</v>
      </c>
      <c r="K793" s="8">
        <f>IF(G793&lt;&gt;0,I793/H793,0)</f>
        <v>0</v>
      </c>
      <c r="L793" s="8" t="e">
        <f>I793/H793</f>
        <v>#DIV/0!</v>
      </c>
      <c r="AB793" s="7"/>
      <c r="AC793" s="7"/>
      <c r="AD793" s="7"/>
      <c r="AE793" s="7"/>
      <c r="AF793" s="6"/>
      <c r="AG793" s="5"/>
    </row>
    <row r="794" spans="1:33" s="4" customFormat="1" ht="27.75" customHeight="1" x14ac:dyDescent="0.25">
      <c r="A794" s="13" t="s">
        <v>1</v>
      </c>
      <c r="B794" s="13" t="s">
        <v>1</v>
      </c>
      <c r="C794" s="12">
        <v>1412119</v>
      </c>
      <c r="D794" s="11">
        <v>9</v>
      </c>
      <c r="E794" s="10" t="s">
        <v>12</v>
      </c>
      <c r="F794" s="9">
        <v>0</v>
      </c>
      <c r="G794" s="9">
        <v>0</v>
      </c>
      <c r="H794" s="9">
        <v>0</v>
      </c>
      <c r="I794" s="9">
        <v>0</v>
      </c>
      <c r="J794" s="9">
        <f>H794-I794</f>
        <v>0</v>
      </c>
      <c r="K794" s="8">
        <f>IF(G794&lt;&gt;0,I794/H794,0)</f>
        <v>0</v>
      </c>
      <c r="L794" s="8" t="e">
        <f>I794/H794</f>
        <v>#DIV/0!</v>
      </c>
      <c r="AB794" s="7"/>
      <c r="AC794" s="7"/>
      <c r="AD794" s="7"/>
      <c r="AE794" s="7"/>
      <c r="AF794" s="6"/>
      <c r="AG794" s="5"/>
    </row>
    <row r="795" spans="1:33" s="2" customFormat="1" ht="27.75" customHeight="1" x14ac:dyDescent="0.25">
      <c r="A795" s="19" t="s">
        <v>5</v>
      </c>
      <c r="B795" s="19" t="s">
        <v>5</v>
      </c>
      <c r="C795" s="19" t="s">
        <v>5</v>
      </c>
      <c r="D795" s="18">
        <v>1412123</v>
      </c>
      <c r="E795" s="17" t="s">
        <v>60</v>
      </c>
      <c r="F795" s="16">
        <v>262262999.95999998</v>
      </c>
      <c r="G795" s="16">
        <v>318157400</v>
      </c>
      <c r="H795" s="16">
        <f>SUMIF($B$796:$B$796,"article",H796:H796)</f>
        <v>318157400</v>
      </c>
      <c r="I795" s="16">
        <f>SUMIF($B$796:$B$796,"article",I796:I796)</f>
        <v>273728504.85000002</v>
      </c>
      <c r="J795" s="16">
        <f>SUMIF($B$796:$B$796,"article",J796:J796)</f>
        <v>44428895.149999976</v>
      </c>
      <c r="K795" s="15">
        <f>IF(G795&lt;&gt;0,I795/H795,0)</f>
        <v>0.86035561281931527</v>
      </c>
      <c r="L795" s="8">
        <f>I795/H795</f>
        <v>0.86035561281931527</v>
      </c>
      <c r="AB795" s="14"/>
      <c r="AC795" s="14"/>
      <c r="AD795" s="14"/>
      <c r="AE795" s="14"/>
      <c r="AF795" s="6"/>
    </row>
    <row r="796" spans="1:33" s="4" customFormat="1" ht="27.75" customHeight="1" x14ac:dyDescent="0.25">
      <c r="A796" s="13" t="s">
        <v>1</v>
      </c>
      <c r="B796" s="13" t="s">
        <v>1</v>
      </c>
      <c r="C796" s="12">
        <v>1412123</v>
      </c>
      <c r="D796" s="11">
        <v>2</v>
      </c>
      <c r="E796" s="10" t="s">
        <v>2</v>
      </c>
      <c r="F796" s="9">
        <v>262262999.95999998</v>
      </c>
      <c r="G796" s="9">
        <v>318157400</v>
      </c>
      <c r="H796" s="9">
        <v>318157400</v>
      </c>
      <c r="I796" s="9">
        <v>273728504.85000002</v>
      </c>
      <c r="J796" s="9">
        <f>H796-I796</f>
        <v>44428895.149999976</v>
      </c>
      <c r="K796" s="8">
        <f>IF(G796&lt;&gt;0,I796/H796,0)</f>
        <v>0.86035561281931527</v>
      </c>
      <c r="L796" s="8">
        <f>I796/H796</f>
        <v>0.86035561281931527</v>
      </c>
      <c r="AB796" s="7"/>
      <c r="AC796" s="7"/>
      <c r="AD796" s="7"/>
      <c r="AE796" s="7"/>
      <c r="AF796" s="6"/>
      <c r="AG796" s="5"/>
    </row>
    <row r="797" spans="1:33" s="2" customFormat="1" ht="27.75" customHeight="1" x14ac:dyDescent="0.25">
      <c r="A797" s="19" t="s">
        <v>5</v>
      </c>
      <c r="B797" s="19" t="s">
        <v>5</v>
      </c>
      <c r="C797" s="19" t="s">
        <v>5</v>
      </c>
      <c r="D797" s="18">
        <v>1412124</v>
      </c>
      <c r="E797" s="17" t="s">
        <v>59</v>
      </c>
      <c r="F797" s="16">
        <v>59563876</v>
      </c>
      <c r="G797" s="16">
        <v>60064389.859999999</v>
      </c>
      <c r="H797" s="16">
        <f>SUMIF($B$798:$B$800,"article",H798:H800)</f>
        <v>84625587.849999994</v>
      </c>
      <c r="I797" s="16">
        <f>SUMIF($B$798:$B$800,"article",I798:I800)</f>
        <v>84606145.080000013</v>
      </c>
      <c r="J797" s="16">
        <f>SUMIF($B$798:$B$800,"article",J798:J800)</f>
        <v>19442.769999995828</v>
      </c>
      <c r="K797" s="15">
        <f>IF(G797&lt;&gt;0,I797/H797,0)</f>
        <v>0.99977024951325077</v>
      </c>
      <c r="L797" s="8">
        <f>I797/H797</f>
        <v>0.99977024951325077</v>
      </c>
      <c r="AB797" s="14"/>
      <c r="AC797" s="14"/>
      <c r="AD797" s="14"/>
      <c r="AE797" s="14"/>
      <c r="AF797" s="6"/>
    </row>
    <row r="798" spans="1:33" s="4" customFormat="1" ht="27.75" customHeight="1" x14ac:dyDescent="0.25">
      <c r="A798" s="13" t="s">
        <v>1</v>
      </c>
      <c r="B798" s="13" t="s">
        <v>1</v>
      </c>
      <c r="C798" s="12">
        <v>1412124</v>
      </c>
      <c r="D798" s="11">
        <v>1</v>
      </c>
      <c r="E798" s="10" t="s">
        <v>3</v>
      </c>
      <c r="F798" s="9">
        <v>27512559.800000004</v>
      </c>
      <c r="G798" s="9">
        <v>27325829.960000001</v>
      </c>
      <c r="H798" s="9">
        <v>44650990.960000001</v>
      </c>
      <c r="I798" s="9">
        <v>44636047.769999996</v>
      </c>
      <c r="J798" s="9">
        <f>H798-I798</f>
        <v>14943.190000005066</v>
      </c>
      <c r="K798" s="8">
        <f>IF(G798&lt;&gt;0,I798/H798,0)</f>
        <v>0.99966533351939735</v>
      </c>
      <c r="L798" s="8">
        <f>I798/H798</f>
        <v>0.99966533351939735</v>
      </c>
      <c r="M798" s="7">
        <f>SUM(M796:M797)</f>
        <v>0</v>
      </c>
      <c r="N798" s="7">
        <f>SUM(N796:N797)</f>
        <v>0</v>
      </c>
      <c r="O798" s="7">
        <f>SUM(O796:O797)</f>
        <v>0</v>
      </c>
      <c r="P798" s="7">
        <f>SUM(P796:P797)</f>
        <v>0</v>
      </c>
      <c r="Q798" s="7">
        <f>SUM(Q796:Q797)</f>
        <v>0</v>
      </c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6"/>
      <c r="AG798" s="5"/>
    </row>
    <row r="799" spans="1:33" s="4" customFormat="1" ht="27.75" customHeight="1" x14ac:dyDescent="0.25">
      <c r="A799" s="13" t="s">
        <v>1</v>
      </c>
      <c r="B799" s="13" t="s">
        <v>1</v>
      </c>
      <c r="C799" s="12">
        <v>1412124</v>
      </c>
      <c r="D799" s="11">
        <v>2</v>
      </c>
      <c r="E799" s="10" t="s">
        <v>2</v>
      </c>
      <c r="F799" s="9">
        <v>32051316.199999996</v>
      </c>
      <c r="G799" s="9">
        <v>32738559.899999999</v>
      </c>
      <c r="H799" s="9">
        <v>39974596.890000001</v>
      </c>
      <c r="I799" s="9">
        <v>39970097.31000001</v>
      </c>
      <c r="J799" s="9">
        <f>H799-I799</f>
        <v>4499.5799999907613</v>
      </c>
      <c r="K799" s="8">
        <f>IF(G799&lt;&gt;0,I799/H799,0)</f>
        <v>0.99988743901502319</v>
      </c>
      <c r="L799" s="8">
        <f>I799/H799</f>
        <v>0.99988743901502319</v>
      </c>
      <c r="M799" s="7">
        <f>SUM(M797:M797)</f>
        <v>0</v>
      </c>
      <c r="N799" s="7">
        <f>SUM(N797:N797)</f>
        <v>0</v>
      </c>
      <c r="O799" s="7">
        <f>SUM(O797:O797)</f>
        <v>0</v>
      </c>
      <c r="P799" s="7">
        <f>SUM(P797:P797)</f>
        <v>0</v>
      </c>
      <c r="Q799" s="7">
        <f>SUM(Q797:Q797)</f>
        <v>0</v>
      </c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6"/>
      <c r="AG799" s="5"/>
    </row>
    <row r="800" spans="1:33" s="4" customFormat="1" ht="27.75" customHeight="1" x14ac:dyDescent="0.25">
      <c r="A800" s="13" t="s">
        <v>1</v>
      </c>
      <c r="B800" s="13" t="s">
        <v>1</v>
      </c>
      <c r="C800" s="12">
        <v>1412124</v>
      </c>
      <c r="D800" s="11">
        <v>7</v>
      </c>
      <c r="E800" s="10" t="s">
        <v>0</v>
      </c>
      <c r="F800" s="9">
        <v>0</v>
      </c>
      <c r="G800" s="9">
        <v>0</v>
      </c>
      <c r="H800" s="9">
        <v>0</v>
      </c>
      <c r="I800" s="9">
        <v>0</v>
      </c>
      <c r="J800" s="9">
        <f>H800-I800</f>
        <v>0</v>
      </c>
      <c r="K800" s="8">
        <f>IF(G800&lt;&gt;0,I800/H800,0)</f>
        <v>0</v>
      </c>
      <c r="L800" s="8" t="e">
        <f>I800/H800</f>
        <v>#DIV/0!</v>
      </c>
      <c r="M800" s="7">
        <f>SUM(M798:M798)</f>
        <v>0</v>
      </c>
      <c r="N800" s="7">
        <f>SUM(N798:N798)</f>
        <v>0</v>
      </c>
      <c r="O800" s="7">
        <f>SUM(O798:O798)</f>
        <v>0</v>
      </c>
      <c r="P800" s="7">
        <f>SUM(P798:P798)</f>
        <v>0</v>
      </c>
      <c r="Q800" s="7">
        <f>SUM(Q798:Q798)</f>
        <v>0</v>
      </c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6"/>
      <c r="AG800" s="5"/>
    </row>
    <row r="801" spans="1:33" s="2" customFormat="1" ht="27.75" customHeight="1" x14ac:dyDescent="0.25">
      <c r="A801" s="19" t="s">
        <v>5</v>
      </c>
      <c r="B801" s="19" t="s">
        <v>5</v>
      </c>
      <c r="C801" s="19" t="s">
        <v>5</v>
      </c>
      <c r="D801" s="18">
        <v>1412125</v>
      </c>
      <c r="E801" s="17" t="s">
        <v>58</v>
      </c>
      <c r="F801" s="16">
        <v>48034629</v>
      </c>
      <c r="G801" s="16">
        <v>48057292.689999998</v>
      </c>
      <c r="H801" s="16">
        <f>SUMIF($B$802:$B$804,"article",H802:H804)</f>
        <v>59559134.969999999</v>
      </c>
      <c r="I801" s="16">
        <f>SUMIF($B$802:$B$804,"article",I802:I804)</f>
        <v>59541960.300000004</v>
      </c>
      <c r="J801" s="16">
        <f>SUMIF($B$802:$B$804,"article",J802:J804)</f>
        <v>17174.669999994338</v>
      </c>
      <c r="K801" s="15">
        <f>IF(G801&lt;&gt;0,I801/H801,0)</f>
        <v>0.99971163667825858</v>
      </c>
      <c r="L801" s="8">
        <f>I801/H801</f>
        <v>0.99971163667825858</v>
      </c>
      <c r="AB801" s="14"/>
      <c r="AC801" s="14"/>
      <c r="AD801" s="14"/>
      <c r="AE801" s="14"/>
      <c r="AF801" s="6"/>
    </row>
    <row r="802" spans="1:33" s="4" customFormat="1" ht="27.75" customHeight="1" x14ac:dyDescent="0.25">
      <c r="A802" s="13" t="s">
        <v>1</v>
      </c>
      <c r="B802" s="13" t="s">
        <v>1</v>
      </c>
      <c r="C802" s="12">
        <v>1412125</v>
      </c>
      <c r="D802" s="11">
        <v>1</v>
      </c>
      <c r="E802" s="10" t="s">
        <v>3</v>
      </c>
      <c r="F802" s="9">
        <v>23083104.899999999</v>
      </c>
      <c r="G802" s="9">
        <v>23126499.969999999</v>
      </c>
      <c r="H802" s="9">
        <v>29279794.98</v>
      </c>
      <c r="I802" s="9">
        <v>29262920.220000003</v>
      </c>
      <c r="J802" s="9">
        <f>H802-I802</f>
        <v>16874.759999997914</v>
      </c>
      <c r="K802" s="8">
        <f>IF(G802&lt;&gt;0,I802/H802,0)</f>
        <v>0.99942367219403261</v>
      </c>
      <c r="L802" s="8">
        <f>I802/H802</f>
        <v>0.99942367219403261</v>
      </c>
      <c r="AB802" s="7"/>
      <c r="AC802" s="7"/>
      <c r="AD802" s="7"/>
      <c r="AE802" s="7"/>
      <c r="AF802" s="6"/>
      <c r="AG802" s="5"/>
    </row>
    <row r="803" spans="1:33" s="4" customFormat="1" ht="27.75" customHeight="1" x14ac:dyDescent="0.25">
      <c r="A803" s="13" t="s">
        <v>1</v>
      </c>
      <c r="B803" s="13" t="s">
        <v>1</v>
      </c>
      <c r="C803" s="12">
        <v>1412125</v>
      </c>
      <c r="D803" s="11">
        <v>2</v>
      </c>
      <c r="E803" s="10" t="s">
        <v>2</v>
      </c>
      <c r="F803" s="9">
        <v>24951524.100000001</v>
      </c>
      <c r="G803" s="9">
        <v>24930792.719999999</v>
      </c>
      <c r="H803" s="9">
        <v>30279339.989999998</v>
      </c>
      <c r="I803" s="9">
        <v>30279040.080000002</v>
      </c>
      <c r="J803" s="9">
        <f>H803-I803</f>
        <v>299.90999999642372</v>
      </c>
      <c r="K803" s="8">
        <f>IF(G803&lt;&gt;0,I803/H803,0)</f>
        <v>0.99999009522664317</v>
      </c>
      <c r="L803" s="8">
        <f>I803/H803</f>
        <v>0.99999009522664317</v>
      </c>
      <c r="AB803" s="7"/>
      <c r="AC803" s="7"/>
      <c r="AD803" s="7"/>
      <c r="AE803" s="7"/>
      <c r="AF803" s="6"/>
      <c r="AG803" s="5"/>
    </row>
    <row r="804" spans="1:33" s="4" customFormat="1" ht="27.75" customHeight="1" x14ac:dyDescent="0.25">
      <c r="A804" s="13" t="s">
        <v>1</v>
      </c>
      <c r="B804" s="13" t="s">
        <v>1</v>
      </c>
      <c r="C804" s="12">
        <v>1412125</v>
      </c>
      <c r="D804" s="11">
        <v>7</v>
      </c>
      <c r="E804" s="10" t="s">
        <v>0</v>
      </c>
      <c r="F804" s="9">
        <v>0</v>
      </c>
      <c r="G804" s="9">
        <v>0</v>
      </c>
      <c r="H804" s="9">
        <v>0</v>
      </c>
      <c r="I804" s="9">
        <v>0</v>
      </c>
      <c r="J804" s="9">
        <f>H804-I804</f>
        <v>0</v>
      </c>
      <c r="K804" s="8">
        <f>IF(G804&lt;&gt;0,I804/H804,0)</f>
        <v>0</v>
      </c>
      <c r="L804" s="8" t="e">
        <f>I804/H804</f>
        <v>#DIV/0!</v>
      </c>
      <c r="AB804" s="7"/>
      <c r="AC804" s="7"/>
      <c r="AD804" s="7"/>
      <c r="AE804" s="7"/>
      <c r="AF804" s="6"/>
      <c r="AG804" s="5"/>
    </row>
    <row r="805" spans="1:33" s="2" customFormat="1" ht="27.75" customHeight="1" x14ac:dyDescent="0.25">
      <c r="A805" s="31" t="s">
        <v>9</v>
      </c>
      <c r="B805" s="31" t="s">
        <v>9</v>
      </c>
      <c r="C805" s="31" t="s">
        <v>9</v>
      </c>
      <c r="D805" s="30">
        <v>1413</v>
      </c>
      <c r="E805" s="29" t="s">
        <v>57</v>
      </c>
      <c r="F805" s="28">
        <v>337227446.41999996</v>
      </c>
      <c r="G805" s="28">
        <v>325803733.59400004</v>
      </c>
      <c r="H805" s="28">
        <f>SUMIF($B$806:$B$838,"chap",H806:H838)</f>
        <v>467872528.37999994</v>
      </c>
      <c r="I805" s="28">
        <f>SUMIF($B$806:$B$838,"chap",I806:I838)</f>
        <v>438253760.31999999</v>
      </c>
      <c r="J805" s="28">
        <f>SUMIF($B$806:$B$838,"chap",J806:J838)</f>
        <v>29618768.060000021</v>
      </c>
      <c r="K805" s="27">
        <f>IF(G805&lt;&gt;0,I805/H805,0)</f>
        <v>0.93669479128737398</v>
      </c>
      <c r="L805" s="8">
        <f>I805/H805</f>
        <v>0.93669479128737398</v>
      </c>
      <c r="AB805" s="26"/>
      <c r="AC805" s="26"/>
      <c r="AD805" s="26"/>
      <c r="AE805" s="26"/>
      <c r="AF805" s="6"/>
    </row>
    <row r="806" spans="1:33" s="20" customFormat="1" ht="27.75" customHeight="1" x14ac:dyDescent="0.25">
      <c r="A806" s="25" t="s">
        <v>7</v>
      </c>
      <c r="B806" s="25" t="s">
        <v>7</v>
      </c>
      <c r="C806" s="25" t="s">
        <v>7</v>
      </c>
      <c r="D806" s="24">
        <v>14131</v>
      </c>
      <c r="E806" s="23" t="s">
        <v>6</v>
      </c>
      <c r="F806" s="22">
        <v>337227446.41999996</v>
      </c>
      <c r="G806" s="22">
        <v>325803733.59400004</v>
      </c>
      <c r="H806" s="22">
        <f>SUMIF($B$807:$B$838,"section",H807:H838)</f>
        <v>467872528.37999994</v>
      </c>
      <c r="I806" s="22">
        <f>SUMIF($B$807:$B$838,"section",I807:I838)</f>
        <v>438253760.31999999</v>
      </c>
      <c r="J806" s="22">
        <f>SUMIF($B$807:$B$838,"section",J807:J838)</f>
        <v>29618768.060000021</v>
      </c>
      <c r="K806" s="21">
        <f>IF(G806&lt;&gt;0,I806/H806,0)</f>
        <v>0.93669479128737398</v>
      </c>
      <c r="L806" s="8">
        <f>I806/H806</f>
        <v>0.93669479128737398</v>
      </c>
      <c r="AF806" s="6"/>
    </row>
    <row r="807" spans="1:33" s="2" customFormat="1" ht="27.75" customHeight="1" x14ac:dyDescent="0.25">
      <c r="A807" s="19" t="s">
        <v>5</v>
      </c>
      <c r="B807" s="19" t="s">
        <v>5</v>
      </c>
      <c r="C807" s="19" t="s">
        <v>5</v>
      </c>
      <c r="D807" s="18">
        <v>1413111</v>
      </c>
      <c r="E807" s="17" t="s">
        <v>56</v>
      </c>
      <c r="F807" s="16">
        <v>27986498.909999996</v>
      </c>
      <c r="G807" s="16">
        <v>21860828.693</v>
      </c>
      <c r="H807" s="16">
        <f>SUMIF($B$808:$B$814,"article",H808:H814)</f>
        <v>53983784.640000001</v>
      </c>
      <c r="I807" s="16">
        <f>SUMIF($B$808:$B$814,"article",I808:I814)</f>
        <v>50328053.289999999</v>
      </c>
      <c r="J807" s="16">
        <f>SUMIF($B$808:$B$814,"article",J808:J814)</f>
        <v>3655731.3500000015</v>
      </c>
      <c r="K807" s="15">
        <f>IF(G807&lt;&gt;0,I807/H807,0)</f>
        <v>0.93228093631487929</v>
      </c>
      <c r="L807" s="8">
        <f>I807/H807</f>
        <v>0.93228093631487929</v>
      </c>
      <c r="AB807" s="14"/>
      <c r="AC807" s="14"/>
      <c r="AD807" s="14"/>
      <c r="AE807" s="14"/>
      <c r="AF807" s="6"/>
    </row>
    <row r="808" spans="1:33" s="4" customFormat="1" ht="27.75" customHeight="1" x14ac:dyDescent="0.25">
      <c r="A808" s="13" t="s">
        <v>1</v>
      </c>
      <c r="B808" s="13" t="s">
        <v>1</v>
      </c>
      <c r="C808" s="12">
        <v>1413111</v>
      </c>
      <c r="D808" s="11">
        <v>1</v>
      </c>
      <c r="E808" s="10" t="s">
        <v>3</v>
      </c>
      <c r="F808" s="9">
        <v>6596751.1399999959</v>
      </c>
      <c r="G808" s="9">
        <v>6639350.0630000001</v>
      </c>
      <c r="H808" s="9">
        <v>16235699.060000001</v>
      </c>
      <c r="I808" s="9">
        <v>14999450.5</v>
      </c>
      <c r="J808" s="9">
        <f>H808-I808</f>
        <v>1236248.5600000005</v>
      </c>
      <c r="K808" s="8">
        <f>IF(G808&lt;&gt;0,I808/H808,0)</f>
        <v>0.92385615454983672</v>
      </c>
      <c r="L808" s="8">
        <f>I808/H808</f>
        <v>0.92385615454983672</v>
      </c>
      <c r="AB808" s="7"/>
      <c r="AC808" s="7"/>
      <c r="AD808" s="7"/>
      <c r="AE808" s="7"/>
      <c r="AF808" s="6"/>
      <c r="AG808" s="5"/>
    </row>
    <row r="809" spans="1:33" s="4" customFormat="1" ht="27.75" customHeight="1" x14ac:dyDescent="0.25">
      <c r="A809" s="13" t="s">
        <v>1</v>
      </c>
      <c r="B809" s="13" t="s">
        <v>1</v>
      </c>
      <c r="C809" s="12">
        <v>1413111</v>
      </c>
      <c r="D809" s="11">
        <v>2</v>
      </c>
      <c r="E809" s="10" t="s">
        <v>2</v>
      </c>
      <c r="F809" s="9">
        <v>9929622.9299999997</v>
      </c>
      <c r="G809" s="9">
        <v>5675973</v>
      </c>
      <c r="H809" s="9">
        <v>7312662.9900000002</v>
      </c>
      <c r="I809" s="9">
        <v>8569836.790000001</v>
      </c>
      <c r="J809" s="9">
        <f>H809-I809</f>
        <v>-1257173.8000000007</v>
      </c>
      <c r="K809" s="8">
        <f>IF(G809&lt;&gt;0,I809/H809,0)</f>
        <v>1.1719173715128366</v>
      </c>
      <c r="L809" s="8">
        <f>I809/H809</f>
        <v>1.1719173715128366</v>
      </c>
      <c r="AB809" s="7"/>
      <c r="AC809" s="7"/>
      <c r="AD809" s="7"/>
      <c r="AE809" s="7"/>
      <c r="AF809" s="6"/>
      <c r="AG809" s="5"/>
    </row>
    <row r="810" spans="1:33" s="4" customFormat="1" ht="27.75" customHeight="1" x14ac:dyDescent="0.25">
      <c r="A810" s="13" t="s">
        <v>1</v>
      </c>
      <c r="B810" s="13" t="s">
        <v>1</v>
      </c>
      <c r="C810" s="12">
        <v>1413111</v>
      </c>
      <c r="D810" s="11">
        <v>3</v>
      </c>
      <c r="E810" s="10" t="s">
        <v>15</v>
      </c>
      <c r="F810" s="9">
        <v>6665999.2200000007</v>
      </c>
      <c r="G810" s="9">
        <v>6683000</v>
      </c>
      <c r="H810" s="9">
        <v>18997106.190000001</v>
      </c>
      <c r="I810" s="9">
        <v>16225450</v>
      </c>
      <c r="J810" s="9">
        <f>H810-I810</f>
        <v>2771656.1900000013</v>
      </c>
      <c r="K810" s="8">
        <f>IF(G810&lt;&gt;0,I810/H810,0)</f>
        <v>0.85410113717956737</v>
      </c>
      <c r="L810" s="8">
        <f>I810/H810</f>
        <v>0.85410113717956737</v>
      </c>
      <c r="AB810" s="7"/>
      <c r="AC810" s="7"/>
      <c r="AD810" s="7"/>
      <c r="AE810" s="7"/>
      <c r="AF810" s="6"/>
      <c r="AG810" s="5"/>
    </row>
    <row r="811" spans="1:33" s="4" customFormat="1" ht="27.75" customHeight="1" x14ac:dyDescent="0.25">
      <c r="A811" s="13" t="s">
        <v>1</v>
      </c>
      <c r="B811" s="13" t="s">
        <v>1</v>
      </c>
      <c r="C811" s="12">
        <v>1413111</v>
      </c>
      <c r="D811" s="11">
        <v>4</v>
      </c>
      <c r="E811" s="10" t="s">
        <v>14</v>
      </c>
      <c r="F811" s="9">
        <v>1.1600000001490116</v>
      </c>
      <c r="G811" s="9">
        <v>0</v>
      </c>
      <c r="H811" s="9">
        <v>0</v>
      </c>
      <c r="I811" s="9">
        <v>0</v>
      </c>
      <c r="J811" s="9">
        <f>H811-I811</f>
        <v>0</v>
      </c>
      <c r="K811" s="8">
        <f>IF(G811&lt;&gt;0,I811/H811,0)</f>
        <v>0</v>
      </c>
      <c r="L811" s="8"/>
      <c r="AB811" s="7"/>
      <c r="AC811" s="7"/>
      <c r="AD811" s="7"/>
      <c r="AE811" s="7"/>
      <c r="AF811" s="6"/>
      <c r="AG811" s="5"/>
    </row>
    <row r="812" spans="1:33" s="4" customFormat="1" ht="27.75" customHeight="1" x14ac:dyDescent="0.25">
      <c r="A812" s="13" t="s">
        <v>1</v>
      </c>
      <c r="B812" s="13" t="s">
        <v>1</v>
      </c>
      <c r="C812" s="12">
        <v>1413111</v>
      </c>
      <c r="D812" s="11">
        <v>5</v>
      </c>
      <c r="E812" s="10" t="s">
        <v>13</v>
      </c>
      <c r="F812" s="9">
        <v>987303.04</v>
      </c>
      <c r="G812" s="9">
        <v>0</v>
      </c>
      <c r="H812" s="9">
        <v>0</v>
      </c>
      <c r="I812" s="9">
        <v>0</v>
      </c>
      <c r="J812" s="9">
        <f>H812-I812</f>
        <v>0</v>
      </c>
      <c r="K812" s="8">
        <f>IF(G812&lt;&gt;0,I812/H812,0)</f>
        <v>0</v>
      </c>
      <c r="L812" s="8"/>
      <c r="AB812" s="7"/>
      <c r="AC812" s="7"/>
      <c r="AD812" s="7"/>
      <c r="AE812" s="7"/>
      <c r="AF812" s="6"/>
      <c r="AG812" s="5"/>
    </row>
    <row r="813" spans="1:33" s="4" customFormat="1" ht="27.75" customHeight="1" x14ac:dyDescent="0.25">
      <c r="A813" s="13" t="s">
        <v>1</v>
      </c>
      <c r="B813" s="13" t="s">
        <v>1</v>
      </c>
      <c r="C813" s="12">
        <v>1413111</v>
      </c>
      <c r="D813" s="11">
        <v>7</v>
      </c>
      <c r="E813" s="10" t="s">
        <v>0</v>
      </c>
      <c r="F813" s="9">
        <v>0</v>
      </c>
      <c r="G813" s="9">
        <v>0</v>
      </c>
      <c r="H813" s="9">
        <v>0</v>
      </c>
      <c r="I813" s="9">
        <v>0</v>
      </c>
      <c r="J813" s="9">
        <f>H813-I813</f>
        <v>0</v>
      </c>
      <c r="K813" s="8">
        <f>IF(G813&lt;&gt;0,I813/H813,0)</f>
        <v>0</v>
      </c>
      <c r="L813" s="8"/>
      <c r="AB813" s="7"/>
      <c r="AC813" s="7"/>
      <c r="AD813" s="7"/>
      <c r="AE813" s="7"/>
      <c r="AF813" s="6"/>
      <c r="AG813" s="5"/>
    </row>
    <row r="814" spans="1:33" s="4" customFormat="1" ht="27.75" customHeight="1" x14ac:dyDescent="0.25">
      <c r="A814" s="13" t="s">
        <v>1</v>
      </c>
      <c r="B814" s="13" t="s">
        <v>1</v>
      </c>
      <c r="C814" s="12">
        <v>1413111</v>
      </c>
      <c r="D814" s="11">
        <v>9</v>
      </c>
      <c r="E814" s="10" t="s">
        <v>12</v>
      </c>
      <c r="F814" s="9">
        <v>3806821.42</v>
      </c>
      <c r="G814" s="9">
        <v>2862505.63</v>
      </c>
      <c r="H814" s="9">
        <v>11438316.4</v>
      </c>
      <c r="I814" s="9">
        <v>10533316</v>
      </c>
      <c r="J814" s="9">
        <f>H814-I814</f>
        <v>905000.40000000037</v>
      </c>
      <c r="K814" s="8">
        <f>IF(G814&lt;&gt;0,I814/H814,0)</f>
        <v>0.92087992949731656</v>
      </c>
      <c r="L814" s="8">
        <f>I814/H814</f>
        <v>0.92087992949731656</v>
      </c>
      <c r="AB814" s="7"/>
      <c r="AC814" s="7"/>
      <c r="AD814" s="7"/>
      <c r="AE814" s="7"/>
      <c r="AF814" s="6"/>
      <c r="AG814" s="5"/>
    </row>
    <row r="815" spans="1:33" s="2" customFormat="1" ht="27.75" customHeight="1" x14ac:dyDescent="0.25">
      <c r="A815" s="19" t="s">
        <v>5</v>
      </c>
      <c r="B815" s="19" t="s">
        <v>5</v>
      </c>
      <c r="C815" s="19" t="s">
        <v>5</v>
      </c>
      <c r="D815" s="18">
        <v>1413112</v>
      </c>
      <c r="E815" s="17" t="s">
        <v>55</v>
      </c>
      <c r="F815" s="16">
        <v>85213563</v>
      </c>
      <c r="G815" s="16">
        <v>95206066.484000012</v>
      </c>
      <c r="H815" s="16">
        <f>SUMIF($B$816:$B$822,"article",H816:H822)</f>
        <v>130210707.32999998</v>
      </c>
      <c r="I815" s="16">
        <f>SUMIF($B$816:$B$822,"article",I816:I822)</f>
        <v>102872842.00000001</v>
      </c>
      <c r="J815" s="16">
        <f>SUMIF($B$816:$B$822,"article",J816:J822)</f>
        <v>27337865.329999991</v>
      </c>
      <c r="K815" s="15">
        <f>IF(G815&lt;&gt;0,I815/H815,0)</f>
        <v>0.79004902215363793</v>
      </c>
      <c r="L815" s="8">
        <f>I815/H815</f>
        <v>0.79004902215363793</v>
      </c>
      <c r="AB815" s="14"/>
      <c r="AC815" s="14"/>
      <c r="AD815" s="14"/>
      <c r="AE815" s="14"/>
      <c r="AF815" s="6"/>
    </row>
    <row r="816" spans="1:33" s="4" customFormat="1" ht="27.75" customHeight="1" x14ac:dyDescent="0.25">
      <c r="A816" s="13" t="s">
        <v>1</v>
      </c>
      <c r="B816" s="13" t="s">
        <v>1</v>
      </c>
      <c r="C816" s="12">
        <v>1413112</v>
      </c>
      <c r="D816" s="11">
        <v>1</v>
      </c>
      <c r="E816" s="10" t="s">
        <v>3</v>
      </c>
      <c r="F816" s="9">
        <v>49799794.999999993</v>
      </c>
      <c r="G816" s="9">
        <v>50336063.67400001</v>
      </c>
      <c r="H816" s="9">
        <v>79800013.659999996</v>
      </c>
      <c r="I816" s="9">
        <v>70509867.770000011</v>
      </c>
      <c r="J816" s="9">
        <f>H816-I816</f>
        <v>9290145.8899999857</v>
      </c>
      <c r="K816" s="8">
        <f>IF(G816&lt;&gt;0,I816/H816,0)</f>
        <v>0.88358215163242881</v>
      </c>
      <c r="L816" s="8">
        <f>I816/H816</f>
        <v>0.88358215163242881</v>
      </c>
      <c r="AB816" s="7"/>
      <c r="AC816" s="7"/>
      <c r="AD816" s="7"/>
      <c r="AE816" s="7"/>
      <c r="AF816" s="6"/>
      <c r="AG816" s="5"/>
    </row>
    <row r="817" spans="1:33" s="4" customFormat="1" ht="27.75" customHeight="1" x14ac:dyDescent="0.25">
      <c r="A817" s="13" t="s">
        <v>1</v>
      </c>
      <c r="B817" s="13" t="s">
        <v>1</v>
      </c>
      <c r="C817" s="12">
        <v>1413112</v>
      </c>
      <c r="D817" s="11">
        <v>2</v>
      </c>
      <c r="E817" s="10" t="s">
        <v>2</v>
      </c>
      <c r="F817" s="9">
        <v>16945671.27</v>
      </c>
      <c r="G817" s="9">
        <v>14711643.460000001</v>
      </c>
      <c r="H817" s="9">
        <v>15269196.300000001</v>
      </c>
      <c r="I817" s="9">
        <v>9988777.8900000006</v>
      </c>
      <c r="J817" s="9">
        <f>H817-I817</f>
        <v>5280418.41</v>
      </c>
      <c r="K817" s="8">
        <f>IF(G817&lt;&gt;0,I817/H817,0)</f>
        <v>0.65417836628375781</v>
      </c>
      <c r="L817" s="8">
        <f>I817/H817</f>
        <v>0.65417836628375781</v>
      </c>
      <c r="AB817" s="7"/>
      <c r="AC817" s="7"/>
      <c r="AD817" s="7"/>
      <c r="AE817" s="7"/>
      <c r="AF817" s="6"/>
      <c r="AG817" s="5"/>
    </row>
    <row r="818" spans="1:33" s="4" customFormat="1" ht="27.75" customHeight="1" x14ac:dyDescent="0.25">
      <c r="A818" s="13" t="s">
        <v>1</v>
      </c>
      <c r="B818" s="13" t="s">
        <v>1</v>
      </c>
      <c r="C818" s="12">
        <v>1413112</v>
      </c>
      <c r="D818" s="11">
        <v>3</v>
      </c>
      <c r="E818" s="10" t="s">
        <v>15</v>
      </c>
      <c r="F818" s="9">
        <v>6561379.7800000003</v>
      </c>
      <c r="G818" s="9">
        <v>4613821.0999999996</v>
      </c>
      <c r="H818" s="9">
        <v>19972801.789999999</v>
      </c>
      <c r="I818" s="9">
        <v>7492403.8399999999</v>
      </c>
      <c r="J818" s="9">
        <f>H818-I818</f>
        <v>12480397.949999999</v>
      </c>
      <c r="K818" s="8">
        <f>IF(G818&lt;&gt;0,I818/H818,0)</f>
        <v>0.37513033568236298</v>
      </c>
      <c r="L818" s="8">
        <f>I818/H818</f>
        <v>0.37513033568236298</v>
      </c>
      <c r="AB818" s="7"/>
      <c r="AC818" s="7"/>
      <c r="AD818" s="7"/>
      <c r="AE818" s="7"/>
      <c r="AF818" s="6"/>
      <c r="AG818" s="5"/>
    </row>
    <row r="819" spans="1:33" s="4" customFormat="1" ht="27.75" customHeight="1" x14ac:dyDescent="0.25">
      <c r="A819" s="13" t="s">
        <v>1</v>
      </c>
      <c r="B819" s="13" t="s">
        <v>1</v>
      </c>
      <c r="C819" s="12">
        <v>1413112</v>
      </c>
      <c r="D819" s="11">
        <v>4</v>
      </c>
      <c r="E819" s="10" t="s">
        <v>14</v>
      </c>
      <c r="F819" s="9">
        <v>6906716.379999999</v>
      </c>
      <c r="G819" s="9">
        <v>3000000</v>
      </c>
      <c r="H819" s="9">
        <v>2267165.9900000002</v>
      </c>
      <c r="I819" s="9">
        <v>1190312.5</v>
      </c>
      <c r="J819" s="9">
        <f>H819-I819</f>
        <v>1076853.4900000002</v>
      </c>
      <c r="K819" s="8">
        <f>IF(G819&lt;&gt;0,I819/H819,0)</f>
        <v>0.52502221065869104</v>
      </c>
      <c r="L819" s="8">
        <f>I819/H819</f>
        <v>0.52502221065869104</v>
      </c>
      <c r="AB819" s="7"/>
      <c r="AC819" s="7"/>
      <c r="AD819" s="7"/>
      <c r="AE819" s="7"/>
      <c r="AF819" s="6"/>
      <c r="AG819" s="5"/>
    </row>
    <row r="820" spans="1:33" s="4" customFormat="1" ht="27.75" customHeight="1" x14ac:dyDescent="0.25">
      <c r="A820" s="13" t="s">
        <v>1</v>
      </c>
      <c r="B820" s="13" t="s">
        <v>1</v>
      </c>
      <c r="C820" s="12">
        <v>1413112</v>
      </c>
      <c r="D820" s="11">
        <v>5</v>
      </c>
      <c r="E820" s="10" t="s">
        <v>13</v>
      </c>
      <c r="F820" s="9">
        <v>0</v>
      </c>
      <c r="G820" s="9">
        <v>0</v>
      </c>
      <c r="H820" s="9">
        <v>2267165.9900000002</v>
      </c>
      <c r="I820" s="9">
        <v>3181312.5</v>
      </c>
      <c r="J820" s="9">
        <f>H820-I820</f>
        <v>-914146.50999999978</v>
      </c>
      <c r="K820" s="8">
        <f>IF(G820&lt;&gt;0,I820/H820,0)</f>
        <v>0</v>
      </c>
      <c r="L820" s="8">
        <f>I820/H820</f>
        <v>1.4032111076260454</v>
      </c>
      <c r="AB820" s="7"/>
      <c r="AC820" s="7"/>
      <c r="AD820" s="7"/>
      <c r="AE820" s="7"/>
      <c r="AF820" s="6"/>
      <c r="AG820" s="5"/>
    </row>
    <row r="821" spans="1:33" s="4" customFormat="1" ht="27.75" customHeight="1" x14ac:dyDescent="0.25">
      <c r="A821" s="13" t="s">
        <v>1</v>
      </c>
      <c r="B821" s="13" t="s">
        <v>1</v>
      </c>
      <c r="C821" s="12">
        <v>1413112</v>
      </c>
      <c r="D821" s="11">
        <v>7</v>
      </c>
      <c r="E821" s="10" t="s">
        <v>0</v>
      </c>
      <c r="F821" s="9">
        <v>0</v>
      </c>
      <c r="G821" s="9">
        <v>0</v>
      </c>
      <c r="H821" s="9">
        <v>0</v>
      </c>
      <c r="I821" s="9">
        <v>0</v>
      </c>
      <c r="J821" s="9">
        <f>H821-I821</f>
        <v>0</v>
      </c>
      <c r="K821" s="8">
        <f>IF(G821&lt;&gt;0,I821/H821,0)</f>
        <v>0</v>
      </c>
      <c r="L821" s="8"/>
      <c r="AB821" s="7"/>
      <c r="AC821" s="7"/>
      <c r="AD821" s="7"/>
      <c r="AE821" s="7"/>
      <c r="AF821" s="6"/>
      <c r="AG821" s="5"/>
    </row>
    <row r="822" spans="1:33" s="4" customFormat="1" ht="27.75" customHeight="1" x14ac:dyDescent="0.25">
      <c r="A822" s="13" t="s">
        <v>1</v>
      </c>
      <c r="B822" s="13" t="s">
        <v>1</v>
      </c>
      <c r="C822" s="12">
        <v>1413112</v>
      </c>
      <c r="D822" s="11">
        <v>9</v>
      </c>
      <c r="E822" s="10" t="s">
        <v>12</v>
      </c>
      <c r="F822" s="9">
        <v>5000000.57</v>
      </c>
      <c r="G822" s="9">
        <v>22544538.25</v>
      </c>
      <c r="H822" s="9">
        <v>10634363.6</v>
      </c>
      <c r="I822" s="9">
        <v>10510167.5</v>
      </c>
      <c r="J822" s="9">
        <f>H822-I822</f>
        <v>124196.09999999963</v>
      </c>
      <c r="K822" s="8">
        <f>IF(G822&lt;&gt;0,I822/H822,0)</f>
        <v>0.98832124754508111</v>
      </c>
      <c r="L822" s="8">
        <f>I822/H822</f>
        <v>0.98832124754508111</v>
      </c>
      <c r="AB822" s="7"/>
      <c r="AC822" s="7"/>
      <c r="AD822" s="7"/>
      <c r="AE822" s="7"/>
      <c r="AF822" s="6"/>
      <c r="AG822" s="5"/>
    </row>
    <row r="823" spans="1:33" s="2" customFormat="1" ht="27.75" customHeight="1" x14ac:dyDescent="0.25">
      <c r="A823" s="19" t="s">
        <v>5</v>
      </c>
      <c r="B823" s="19" t="s">
        <v>5</v>
      </c>
      <c r="C823" s="19" t="s">
        <v>5</v>
      </c>
      <c r="D823" s="18">
        <v>1413113</v>
      </c>
      <c r="E823" s="17" t="s">
        <v>54</v>
      </c>
      <c r="F823" s="16">
        <v>150828501</v>
      </c>
      <c r="G823" s="16">
        <v>144250372.34200001</v>
      </c>
      <c r="H823" s="16">
        <f>SUMIF($B$824:$B$830,"article",H824:H830)</f>
        <v>191005064.34</v>
      </c>
      <c r="I823" s="16">
        <f>SUMIF($B$824:$B$830,"article",I824:I830)</f>
        <v>192691892.69</v>
      </c>
      <c r="J823" s="16">
        <f>SUMIF($B$824:$B$830,"article",J824:J830)</f>
        <v>-1686828.3499999791</v>
      </c>
      <c r="K823" s="15">
        <f>IF(G823&lt;&gt;0,I823/H823,0)</f>
        <v>1.008831327880382</v>
      </c>
      <c r="L823" s="8">
        <f>I823/H823</f>
        <v>1.008831327880382</v>
      </c>
      <c r="AB823" s="14"/>
      <c r="AC823" s="14"/>
      <c r="AD823" s="14"/>
      <c r="AE823" s="14"/>
      <c r="AF823" s="6"/>
    </row>
    <row r="824" spans="1:33" s="4" customFormat="1" ht="27.75" customHeight="1" x14ac:dyDescent="0.25">
      <c r="A824" s="13" t="s">
        <v>1</v>
      </c>
      <c r="B824" s="13" t="s">
        <v>1</v>
      </c>
      <c r="C824" s="12">
        <v>1413113</v>
      </c>
      <c r="D824" s="11">
        <v>1</v>
      </c>
      <c r="E824" s="10" t="s">
        <v>3</v>
      </c>
      <c r="F824" s="9">
        <v>116856148.47999999</v>
      </c>
      <c r="G824" s="9">
        <v>112970072.34199999</v>
      </c>
      <c r="H824" s="9">
        <v>152125123.34</v>
      </c>
      <c r="I824" s="9">
        <v>151232222.76999998</v>
      </c>
      <c r="J824" s="9">
        <f>H824-I824</f>
        <v>892900.57000002265</v>
      </c>
      <c r="K824" s="8">
        <f>IF(G824&lt;&gt;0,I824/H824,0)</f>
        <v>0.99413048581065477</v>
      </c>
      <c r="L824" s="8">
        <f>I824/H824</f>
        <v>0.99413048581065477</v>
      </c>
      <c r="AB824" s="7"/>
      <c r="AC824" s="7"/>
      <c r="AD824" s="7"/>
      <c r="AE824" s="7"/>
      <c r="AF824" s="6"/>
      <c r="AG824" s="5"/>
    </row>
    <row r="825" spans="1:33" s="4" customFormat="1" ht="27.75" customHeight="1" x14ac:dyDescent="0.25">
      <c r="A825" s="13" t="s">
        <v>1</v>
      </c>
      <c r="B825" s="13" t="s">
        <v>1</v>
      </c>
      <c r="C825" s="12">
        <v>1413113</v>
      </c>
      <c r="D825" s="11">
        <v>2</v>
      </c>
      <c r="E825" s="10" t="s">
        <v>2</v>
      </c>
      <c r="F825" s="9">
        <v>33972352.519999996</v>
      </c>
      <c r="G825" s="9">
        <v>31280300</v>
      </c>
      <c r="H825" s="9">
        <v>38879941</v>
      </c>
      <c r="I825" s="9">
        <v>41459669.920000002</v>
      </c>
      <c r="J825" s="9">
        <f>H825-I825</f>
        <v>-2579728.9200000018</v>
      </c>
      <c r="K825" s="8">
        <f>IF(G825&lt;&gt;0,I825/H825,0)</f>
        <v>1.0663511531563281</v>
      </c>
      <c r="L825" s="8">
        <f>I825/H825</f>
        <v>1.0663511531563281</v>
      </c>
      <c r="AB825" s="7"/>
      <c r="AC825" s="7"/>
      <c r="AD825" s="7"/>
      <c r="AE825" s="7"/>
      <c r="AF825" s="6"/>
      <c r="AG825" s="5"/>
    </row>
    <row r="826" spans="1:33" s="4" customFormat="1" ht="27.75" customHeight="1" x14ac:dyDescent="0.25">
      <c r="A826" s="13" t="s">
        <v>1</v>
      </c>
      <c r="B826" s="13" t="s">
        <v>1</v>
      </c>
      <c r="C826" s="12">
        <v>1413113</v>
      </c>
      <c r="D826" s="11">
        <v>3</v>
      </c>
      <c r="E826" s="10" t="s">
        <v>15</v>
      </c>
      <c r="F826" s="9">
        <v>0</v>
      </c>
      <c r="G826" s="9">
        <v>0</v>
      </c>
      <c r="H826" s="9">
        <v>0</v>
      </c>
      <c r="I826" s="9">
        <v>0</v>
      </c>
      <c r="J826" s="9">
        <f>H826-I826</f>
        <v>0</v>
      </c>
      <c r="K826" s="8">
        <f>IF(G826&lt;&gt;0,I826/H826,0)</f>
        <v>0</v>
      </c>
      <c r="L826" s="8"/>
      <c r="AB826" s="7"/>
      <c r="AC826" s="7"/>
      <c r="AD826" s="7"/>
      <c r="AE826" s="7"/>
      <c r="AF826" s="6"/>
      <c r="AG826" s="5"/>
    </row>
    <row r="827" spans="1:33" s="4" customFormat="1" ht="27.75" customHeight="1" x14ac:dyDescent="0.25">
      <c r="A827" s="13" t="s">
        <v>1</v>
      </c>
      <c r="B827" s="13" t="s">
        <v>1</v>
      </c>
      <c r="C827" s="12">
        <v>1413113</v>
      </c>
      <c r="D827" s="11">
        <v>4</v>
      </c>
      <c r="E827" s="10" t="s">
        <v>14</v>
      </c>
      <c r="F827" s="9">
        <v>0</v>
      </c>
      <c r="G827" s="9">
        <v>0</v>
      </c>
      <c r="H827" s="9">
        <v>0</v>
      </c>
      <c r="I827" s="9">
        <v>0</v>
      </c>
      <c r="J827" s="9">
        <f>H827-I827</f>
        <v>0</v>
      </c>
      <c r="K827" s="8">
        <f>IF(G827&lt;&gt;0,I827/H827,0)</f>
        <v>0</v>
      </c>
      <c r="L827" s="8"/>
      <c r="AB827" s="7"/>
      <c r="AC827" s="7"/>
      <c r="AD827" s="7"/>
      <c r="AE827" s="7"/>
      <c r="AF827" s="6"/>
      <c r="AG827" s="5"/>
    </row>
    <row r="828" spans="1:33" s="4" customFormat="1" ht="27.75" customHeight="1" x14ac:dyDescent="0.25">
      <c r="A828" s="13" t="s">
        <v>1</v>
      </c>
      <c r="B828" s="13" t="s">
        <v>1</v>
      </c>
      <c r="C828" s="12">
        <v>1413113</v>
      </c>
      <c r="D828" s="11">
        <v>5</v>
      </c>
      <c r="E828" s="10" t="s">
        <v>13</v>
      </c>
      <c r="F828" s="9">
        <v>0</v>
      </c>
      <c r="G828" s="9">
        <v>0</v>
      </c>
      <c r="H828" s="9">
        <v>0</v>
      </c>
      <c r="I828" s="9">
        <v>0</v>
      </c>
      <c r="J828" s="9">
        <f>H828-I828</f>
        <v>0</v>
      </c>
      <c r="K828" s="8">
        <f>IF(G828&lt;&gt;0,I828/H828,0)</f>
        <v>0</v>
      </c>
      <c r="L828" s="8"/>
      <c r="AB828" s="7"/>
      <c r="AC828" s="7"/>
      <c r="AD828" s="7"/>
      <c r="AE828" s="7"/>
      <c r="AF828" s="6"/>
      <c r="AG828" s="5"/>
    </row>
    <row r="829" spans="1:33" s="4" customFormat="1" ht="27.75" customHeight="1" x14ac:dyDescent="0.25">
      <c r="A829" s="13" t="s">
        <v>1</v>
      </c>
      <c r="B829" s="13" t="s">
        <v>1</v>
      </c>
      <c r="C829" s="12">
        <v>1413113</v>
      </c>
      <c r="D829" s="11">
        <v>7</v>
      </c>
      <c r="E829" s="10" t="s">
        <v>0</v>
      </c>
      <c r="F829" s="9">
        <v>0</v>
      </c>
      <c r="G829" s="9">
        <v>0</v>
      </c>
      <c r="H829" s="9">
        <v>0</v>
      </c>
      <c r="I829" s="9">
        <v>0</v>
      </c>
      <c r="J829" s="9">
        <f>H829-I829</f>
        <v>0</v>
      </c>
      <c r="K829" s="8">
        <f>IF(G829&lt;&gt;0,I829/H829,0)</f>
        <v>0</v>
      </c>
      <c r="L829" s="8"/>
      <c r="AB829" s="7"/>
      <c r="AC829" s="7"/>
      <c r="AD829" s="7"/>
      <c r="AE829" s="7"/>
      <c r="AF829" s="6"/>
      <c r="AG829" s="5"/>
    </row>
    <row r="830" spans="1:33" s="4" customFormat="1" ht="27.75" customHeight="1" x14ac:dyDescent="0.25">
      <c r="A830" s="13" t="s">
        <v>1</v>
      </c>
      <c r="B830" s="13" t="s">
        <v>1</v>
      </c>
      <c r="C830" s="12">
        <v>1413113</v>
      </c>
      <c r="D830" s="11">
        <v>9</v>
      </c>
      <c r="E830" s="10" t="s">
        <v>12</v>
      </c>
      <c r="F830" s="9">
        <v>0</v>
      </c>
      <c r="G830" s="9">
        <v>0</v>
      </c>
      <c r="H830" s="9">
        <v>0</v>
      </c>
      <c r="I830" s="9">
        <v>0</v>
      </c>
      <c r="J830" s="9">
        <f>H830-I830</f>
        <v>0</v>
      </c>
      <c r="K830" s="8">
        <f>IF(G830&lt;&gt;0,I830/H830,0)</f>
        <v>0</v>
      </c>
      <c r="L830" s="8"/>
      <c r="AB830" s="7"/>
      <c r="AC830" s="7"/>
      <c r="AD830" s="7"/>
      <c r="AE830" s="7"/>
      <c r="AF830" s="6"/>
      <c r="AG830" s="5"/>
    </row>
    <row r="831" spans="1:33" s="2" customFormat="1" ht="27.75" customHeight="1" x14ac:dyDescent="0.25">
      <c r="A831" s="19" t="s">
        <v>5</v>
      </c>
      <c r="B831" s="19" t="s">
        <v>5</v>
      </c>
      <c r="C831" s="19" t="s">
        <v>5</v>
      </c>
      <c r="D831" s="18">
        <v>1413114</v>
      </c>
      <c r="E831" s="17" t="s">
        <v>53</v>
      </c>
      <c r="F831" s="16">
        <v>73198883.50999999</v>
      </c>
      <c r="G831" s="16">
        <v>64486466.075000003</v>
      </c>
      <c r="H831" s="16">
        <f>SUMIF($B$832:$B$838,"article",H832:H838)</f>
        <v>92672972.069999993</v>
      </c>
      <c r="I831" s="16">
        <f>SUMIF($B$832:$B$838,"article",I832:I838)</f>
        <v>92360972.339999989</v>
      </c>
      <c r="J831" s="16">
        <f>SUMIF($B$832:$B$838,"article",J832:J838)</f>
        <v>311999.7300000079</v>
      </c>
      <c r="K831" s="15">
        <f>IF(G831&lt;&gt;0,I831/H831,0)</f>
        <v>0.9966333255205807</v>
      </c>
      <c r="L831" s="8">
        <f>I831/H831</f>
        <v>0.9966333255205807</v>
      </c>
      <c r="AB831" s="14"/>
      <c r="AC831" s="14"/>
      <c r="AD831" s="14"/>
      <c r="AE831" s="14"/>
      <c r="AF831" s="6"/>
    </row>
    <row r="832" spans="1:33" s="4" customFormat="1" ht="27.75" customHeight="1" x14ac:dyDescent="0.25">
      <c r="A832" s="13" t="s">
        <v>1</v>
      </c>
      <c r="B832" s="13" t="s">
        <v>1</v>
      </c>
      <c r="C832" s="12">
        <v>1413114</v>
      </c>
      <c r="D832" s="11">
        <v>1</v>
      </c>
      <c r="E832" s="10" t="s">
        <v>3</v>
      </c>
      <c r="F832" s="9">
        <v>56685351.599999994</v>
      </c>
      <c r="G832" s="9">
        <v>51342905.615000002</v>
      </c>
      <c r="H832" s="9">
        <v>73579423.609999999</v>
      </c>
      <c r="I832" s="9">
        <v>73298835.709999993</v>
      </c>
      <c r="J832" s="9">
        <f>H832-I832</f>
        <v>280587.90000000596</v>
      </c>
      <c r="K832" s="8">
        <f>IF(G832&lt;&gt;0,I832/H832,0)</f>
        <v>0.99618659828748823</v>
      </c>
      <c r="L832" s="8">
        <f>I832/H832</f>
        <v>0.99618659828748823</v>
      </c>
      <c r="AB832" s="7"/>
      <c r="AC832" s="7"/>
      <c r="AD832" s="7"/>
      <c r="AE832" s="7"/>
      <c r="AF832" s="6"/>
      <c r="AG832" s="5"/>
    </row>
    <row r="833" spans="1:33" s="4" customFormat="1" ht="27.75" customHeight="1" x14ac:dyDescent="0.25">
      <c r="A833" s="13" t="s">
        <v>1</v>
      </c>
      <c r="B833" s="13" t="s">
        <v>1</v>
      </c>
      <c r="C833" s="12">
        <v>1413114</v>
      </c>
      <c r="D833" s="11">
        <v>2</v>
      </c>
      <c r="E833" s="10" t="s">
        <v>2</v>
      </c>
      <c r="F833" s="9">
        <v>16513531.91</v>
      </c>
      <c r="G833" s="9">
        <v>13143560.460000001</v>
      </c>
      <c r="H833" s="9">
        <v>19093548.460000001</v>
      </c>
      <c r="I833" s="9">
        <v>19062136.629999999</v>
      </c>
      <c r="J833" s="9">
        <f>H833-I833</f>
        <v>31411.830000001937</v>
      </c>
      <c r="K833" s="8">
        <f>IF(G833&lt;&gt;0,I833/H833,0)</f>
        <v>0.99835484587551615</v>
      </c>
      <c r="L833" s="8">
        <f>I833/H833</f>
        <v>0.99835484587551615</v>
      </c>
      <c r="AB833" s="7"/>
      <c r="AC833" s="7"/>
      <c r="AD833" s="7"/>
      <c r="AE833" s="7"/>
      <c r="AF833" s="6"/>
      <c r="AG833" s="5"/>
    </row>
    <row r="834" spans="1:33" s="4" customFormat="1" ht="27.75" customHeight="1" x14ac:dyDescent="0.25">
      <c r="A834" s="13" t="s">
        <v>1</v>
      </c>
      <c r="B834" s="13" t="s">
        <v>1</v>
      </c>
      <c r="C834" s="12">
        <v>1413114</v>
      </c>
      <c r="D834" s="11">
        <v>3</v>
      </c>
      <c r="E834" s="10" t="s">
        <v>15</v>
      </c>
      <c r="F834" s="9">
        <v>0</v>
      </c>
      <c r="G834" s="9">
        <v>0</v>
      </c>
      <c r="H834" s="9">
        <v>0</v>
      </c>
      <c r="I834" s="9">
        <v>0</v>
      </c>
      <c r="J834" s="9">
        <f>H834-I834</f>
        <v>0</v>
      </c>
      <c r="K834" s="8">
        <f>IF(G834&lt;&gt;0,I834/H834,0)</f>
        <v>0</v>
      </c>
      <c r="L834" s="8"/>
      <c r="AB834" s="7"/>
      <c r="AC834" s="7"/>
      <c r="AD834" s="7"/>
      <c r="AE834" s="7"/>
      <c r="AF834" s="6"/>
      <c r="AG834" s="5"/>
    </row>
    <row r="835" spans="1:33" s="4" customFormat="1" ht="27.75" customHeight="1" x14ac:dyDescent="0.25">
      <c r="A835" s="13" t="s">
        <v>1</v>
      </c>
      <c r="B835" s="13" t="s">
        <v>1</v>
      </c>
      <c r="C835" s="12">
        <v>1413114</v>
      </c>
      <c r="D835" s="11">
        <v>4</v>
      </c>
      <c r="E835" s="10" t="s">
        <v>14</v>
      </c>
      <c r="F835" s="9">
        <v>0</v>
      </c>
      <c r="G835" s="9">
        <v>0</v>
      </c>
      <c r="H835" s="9">
        <v>0</v>
      </c>
      <c r="I835" s="9">
        <v>0</v>
      </c>
      <c r="J835" s="9">
        <f>H835-I835</f>
        <v>0</v>
      </c>
      <c r="K835" s="8">
        <f>IF(G835&lt;&gt;0,I835/H835,0)</f>
        <v>0</v>
      </c>
      <c r="L835" s="8"/>
      <c r="AB835" s="7"/>
      <c r="AC835" s="7"/>
      <c r="AD835" s="7"/>
      <c r="AE835" s="7"/>
      <c r="AF835" s="6"/>
      <c r="AG835" s="5"/>
    </row>
    <row r="836" spans="1:33" s="4" customFormat="1" ht="27.75" customHeight="1" x14ac:dyDescent="0.25">
      <c r="A836" s="13" t="s">
        <v>1</v>
      </c>
      <c r="B836" s="13" t="s">
        <v>1</v>
      </c>
      <c r="C836" s="12">
        <v>1413114</v>
      </c>
      <c r="D836" s="11">
        <v>5</v>
      </c>
      <c r="E836" s="10" t="s">
        <v>13</v>
      </c>
      <c r="F836" s="9">
        <v>0</v>
      </c>
      <c r="G836" s="9">
        <v>0</v>
      </c>
      <c r="H836" s="9">
        <v>0</v>
      </c>
      <c r="I836" s="9">
        <v>0</v>
      </c>
      <c r="J836" s="9">
        <f>H836-I836</f>
        <v>0</v>
      </c>
      <c r="K836" s="8">
        <f>IF(G836&lt;&gt;0,I836/H836,0)</f>
        <v>0</v>
      </c>
      <c r="L836" s="8"/>
      <c r="AB836" s="7"/>
      <c r="AC836" s="7"/>
      <c r="AD836" s="7"/>
      <c r="AE836" s="7"/>
      <c r="AF836" s="6"/>
      <c r="AG836" s="5"/>
    </row>
    <row r="837" spans="1:33" s="4" customFormat="1" ht="27.75" customHeight="1" x14ac:dyDescent="0.25">
      <c r="A837" s="13" t="s">
        <v>1</v>
      </c>
      <c r="B837" s="13" t="s">
        <v>1</v>
      </c>
      <c r="C837" s="12">
        <v>1413114</v>
      </c>
      <c r="D837" s="11">
        <v>7</v>
      </c>
      <c r="E837" s="10" t="s">
        <v>0</v>
      </c>
      <c r="F837" s="9">
        <v>0</v>
      </c>
      <c r="G837" s="9">
        <v>0</v>
      </c>
      <c r="H837" s="9">
        <v>0</v>
      </c>
      <c r="I837" s="9">
        <v>0</v>
      </c>
      <c r="J837" s="9">
        <f>H837-I837</f>
        <v>0</v>
      </c>
      <c r="K837" s="8">
        <f>IF(G837&lt;&gt;0,I837/H837,0)</f>
        <v>0</v>
      </c>
      <c r="L837" s="8"/>
      <c r="AB837" s="7"/>
      <c r="AC837" s="7"/>
      <c r="AD837" s="7"/>
      <c r="AE837" s="7"/>
      <c r="AF837" s="6"/>
      <c r="AG837" s="5"/>
    </row>
    <row r="838" spans="1:33" s="4" customFormat="1" ht="27.75" customHeight="1" x14ac:dyDescent="0.25">
      <c r="A838" s="13" t="s">
        <v>1</v>
      </c>
      <c r="B838" s="13" t="s">
        <v>1</v>
      </c>
      <c r="C838" s="12">
        <v>1413114</v>
      </c>
      <c r="D838" s="11">
        <v>9</v>
      </c>
      <c r="E838" s="10" t="s">
        <v>12</v>
      </c>
      <c r="F838" s="9">
        <v>0</v>
      </c>
      <c r="G838" s="9">
        <v>0</v>
      </c>
      <c r="H838" s="9">
        <v>0</v>
      </c>
      <c r="I838" s="9">
        <v>0</v>
      </c>
      <c r="J838" s="9">
        <f>H838-I838</f>
        <v>0</v>
      </c>
      <c r="K838" s="8">
        <f>IF(G838&lt;&gt;0,I838/H838,0)</f>
        <v>0</v>
      </c>
      <c r="L838" s="8"/>
      <c r="AB838" s="7"/>
      <c r="AC838" s="7"/>
      <c r="AD838" s="7"/>
      <c r="AE838" s="7"/>
      <c r="AF838" s="6"/>
      <c r="AG838" s="5"/>
    </row>
    <row r="839" spans="1:33" s="2" customFormat="1" ht="27.75" customHeight="1" x14ac:dyDescent="0.25">
      <c r="A839" s="46" t="s">
        <v>52</v>
      </c>
      <c r="B839" s="46" t="s">
        <v>52</v>
      </c>
      <c r="C839" s="46" t="s">
        <v>52</v>
      </c>
      <c r="D839" s="45">
        <v>15</v>
      </c>
      <c r="E839" s="44" t="s">
        <v>51</v>
      </c>
      <c r="F839" s="43">
        <v>24394395194.75</v>
      </c>
      <c r="G839" s="43">
        <v>68721807978.495392</v>
      </c>
      <c r="H839" s="43">
        <f>SUMIF($B$840:$B$875,"MIN",H840:H875)</f>
        <v>81776051745.020004</v>
      </c>
      <c r="I839" s="43">
        <f>SUMIF($B$840:$B$875,"MIN",I840:I875)</f>
        <v>76830187986.069992</v>
      </c>
      <c r="J839" s="43">
        <f>SUMIF($B$840:$B$875,"MIN",J840:J875)</f>
        <v>4945863758.9500065</v>
      </c>
      <c r="K839" s="42">
        <f>IF(G839&lt;&gt;0,I839/H839,0)</f>
        <v>0.93951941120401172</v>
      </c>
      <c r="L839" s="8">
        <f>I839/H839</f>
        <v>0.93951941120401172</v>
      </c>
      <c r="AB839" s="41"/>
      <c r="AC839" s="41"/>
      <c r="AD839" s="41"/>
      <c r="AE839" s="41"/>
      <c r="AF839" s="6"/>
    </row>
    <row r="840" spans="1:33" s="2" customFormat="1" ht="27.75" customHeight="1" x14ac:dyDescent="0.25">
      <c r="A840" s="31" t="s">
        <v>9</v>
      </c>
      <c r="B840" s="31" t="s">
        <v>9</v>
      </c>
      <c r="C840" s="31" t="s">
        <v>9</v>
      </c>
      <c r="D840" s="30">
        <v>1511</v>
      </c>
      <c r="E840" s="29" t="s">
        <v>50</v>
      </c>
      <c r="F840" s="28">
        <v>10673012571.32</v>
      </c>
      <c r="G840" s="28">
        <v>22959241201.239998</v>
      </c>
      <c r="H840" s="28">
        <f>SUMIF($B$841:$B$850,"section",H841:H850)</f>
        <v>20778375636.82</v>
      </c>
      <c r="I840" s="28">
        <f>SUMIF($B$841:$B$850,"section",I841:I850)</f>
        <v>19693413565.09</v>
      </c>
      <c r="J840" s="28">
        <f>SUMIF($B$841:$B$850,"section",J841:J850)</f>
        <v>1084962071.73</v>
      </c>
      <c r="K840" s="27">
        <f>IF(G840&lt;&gt;0,I840/H840,0)</f>
        <v>0.94778407654699393</v>
      </c>
      <c r="L840" s="8">
        <f>I840/H840</f>
        <v>0.94778407654699393</v>
      </c>
      <c r="AB840" s="26"/>
      <c r="AC840" s="26"/>
      <c r="AD840" s="26"/>
      <c r="AE840" s="26"/>
      <c r="AF840" s="6"/>
    </row>
    <row r="841" spans="1:33" s="2" customFormat="1" ht="27.75" customHeight="1" x14ac:dyDescent="0.25">
      <c r="A841" s="19" t="s">
        <v>5</v>
      </c>
      <c r="B841" s="19" t="s">
        <v>5</v>
      </c>
      <c r="C841" s="19" t="s">
        <v>5</v>
      </c>
      <c r="D841" s="18">
        <v>1511111</v>
      </c>
      <c r="E841" s="17" t="s">
        <v>49</v>
      </c>
      <c r="F841" s="16">
        <v>2523889107</v>
      </c>
      <c r="G841" s="16">
        <v>1904321759</v>
      </c>
      <c r="H841" s="16">
        <f>SUMIF($B$842:$B$842,"article",H842:H842)</f>
        <v>2619319387.8200002</v>
      </c>
      <c r="I841" s="16">
        <f>SUMIF($B$842:$B$842,"article",I842:I842)</f>
        <v>2372554098.3000002</v>
      </c>
      <c r="J841" s="16">
        <f>SUMIF($B$842:$B$842,"article",J842:J842)</f>
        <v>246765289.51999998</v>
      </c>
      <c r="K841" s="15">
        <f>IF(G841&lt;&gt;0,I841/H841,0)</f>
        <v>0.90579030160755725</v>
      </c>
      <c r="L841" s="8">
        <f>I841/H841</f>
        <v>0.90579030160755725</v>
      </c>
      <c r="AB841" s="14"/>
      <c r="AC841" s="14"/>
      <c r="AD841" s="14"/>
      <c r="AE841" s="14"/>
      <c r="AF841" s="6"/>
    </row>
    <row r="842" spans="1:33" s="4" customFormat="1" ht="27.75" customHeight="1" x14ac:dyDescent="0.25">
      <c r="A842" s="13" t="s">
        <v>1</v>
      </c>
      <c r="B842" s="13" t="s">
        <v>1</v>
      </c>
      <c r="C842" s="12">
        <v>1511111</v>
      </c>
      <c r="D842" s="11">
        <v>7</v>
      </c>
      <c r="E842" s="10" t="s">
        <v>0</v>
      </c>
      <c r="F842" s="9">
        <v>2523889107</v>
      </c>
      <c r="G842" s="9">
        <v>1904321759</v>
      </c>
      <c r="H842" s="9">
        <v>2619319387.8200002</v>
      </c>
      <c r="I842" s="9">
        <v>2372554098.3000002</v>
      </c>
      <c r="J842" s="9">
        <f>H842-I842</f>
        <v>246765289.51999998</v>
      </c>
      <c r="K842" s="8">
        <f>IF(G842&lt;&gt;0,I842/H842,0)</f>
        <v>0.90579030160755725</v>
      </c>
      <c r="L842" s="8">
        <f>I842/H842</f>
        <v>0.90579030160755725</v>
      </c>
      <c r="AB842" s="7"/>
      <c r="AC842" s="7"/>
      <c r="AD842" s="7"/>
      <c r="AE842" s="7"/>
      <c r="AF842" s="6"/>
      <c r="AG842" s="5"/>
    </row>
    <row r="843" spans="1:33" s="2" customFormat="1" ht="27.75" customHeight="1" x14ac:dyDescent="0.25">
      <c r="A843" s="19" t="s">
        <v>5</v>
      </c>
      <c r="B843" s="19" t="s">
        <v>5</v>
      </c>
      <c r="C843" s="19" t="s">
        <v>5</v>
      </c>
      <c r="D843" s="18">
        <v>1511113</v>
      </c>
      <c r="E843" s="17" t="s">
        <v>48</v>
      </c>
      <c r="F843" s="16">
        <v>461075000</v>
      </c>
      <c r="G843" s="16">
        <v>642376355</v>
      </c>
      <c r="H843" s="16">
        <f>SUMIF($B$844:$B$844,"article",H844:H844)</f>
        <v>1300590841</v>
      </c>
      <c r="I843" s="16">
        <f>SUMIF($B$844:$B$844,"article",I844:I844)</f>
        <v>1103138688.79</v>
      </c>
      <c r="J843" s="16">
        <f>SUMIF($B$844:$B$844,"article",J844:J844)</f>
        <v>197452152.21000004</v>
      </c>
      <c r="K843" s="15">
        <f>IF(G843&lt;&gt;0,I843/H843,0)</f>
        <v>0.84818272896787217</v>
      </c>
      <c r="L843" s="8">
        <f>I843/H843</f>
        <v>0.84818272896787217</v>
      </c>
      <c r="M843" s="14" t="e">
        <f>SUMIF($B$844:$B$844,"article",M844:M844)</f>
        <v>#REF!</v>
      </c>
      <c r="N843" s="14" t="e">
        <f>SUMIF($B$844:$B$844,"article",N844:N844)</f>
        <v>#REF!</v>
      </c>
      <c r="O843" s="14" t="e">
        <f>SUMIF($B$844:$B$844,"article",O844:O844)</f>
        <v>#REF!</v>
      </c>
      <c r="P843" s="14" t="e">
        <f>SUMIF($B$844:$B$844,"article",P844:P844)</f>
        <v>#REF!</v>
      </c>
      <c r="Q843" s="14" t="e">
        <f>SUMIF($B$844:$B$844,"article",Q844:Q844)</f>
        <v>#REF!</v>
      </c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6"/>
    </row>
    <row r="844" spans="1:33" s="4" customFormat="1" ht="27.75" customHeight="1" x14ac:dyDescent="0.25">
      <c r="A844" s="13" t="s">
        <v>1</v>
      </c>
      <c r="B844" s="13" t="s">
        <v>1</v>
      </c>
      <c r="C844" s="12">
        <v>1511113</v>
      </c>
      <c r="D844" s="11">
        <v>7</v>
      </c>
      <c r="E844" s="10" t="s">
        <v>0</v>
      </c>
      <c r="F844" s="9">
        <v>461075000</v>
      </c>
      <c r="G844" s="9">
        <v>642376355</v>
      </c>
      <c r="H844" s="9">
        <v>1300590841</v>
      </c>
      <c r="I844" s="9">
        <v>1103138688.79</v>
      </c>
      <c r="J844" s="9">
        <f>H844-I844</f>
        <v>197452152.21000004</v>
      </c>
      <c r="K844" s="8">
        <f>IF(G844&lt;&gt;0,I844/H844,0)</f>
        <v>0.84818272896787217</v>
      </c>
      <c r="L844" s="8">
        <f>I844/H844</f>
        <v>0.84818272896787217</v>
      </c>
      <c r="M844" s="7" t="e">
        <f>SUM(#REF!)</f>
        <v>#REF!</v>
      </c>
      <c r="N844" s="7" t="e">
        <f>SUM(#REF!)</f>
        <v>#REF!</v>
      </c>
      <c r="O844" s="7" t="e">
        <f>SUM(#REF!)</f>
        <v>#REF!</v>
      </c>
      <c r="P844" s="7" t="e">
        <f>SUM(#REF!)</f>
        <v>#REF!</v>
      </c>
      <c r="Q844" s="7" t="e">
        <f>SUM(#REF!)</f>
        <v>#REF!</v>
      </c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6"/>
      <c r="AG844" s="5"/>
    </row>
    <row r="845" spans="1:33" s="2" customFormat="1" ht="27.75" customHeight="1" x14ac:dyDescent="0.25">
      <c r="A845" s="19" t="s">
        <v>5</v>
      </c>
      <c r="B845" s="19" t="s">
        <v>5</v>
      </c>
      <c r="C845" s="19" t="s">
        <v>5</v>
      </c>
      <c r="D845" s="18">
        <v>1511149</v>
      </c>
      <c r="E845" s="17" t="s">
        <v>47</v>
      </c>
      <c r="F845" s="16">
        <v>7688048464.3199997</v>
      </c>
      <c r="G845" s="16">
        <v>20412543087.239998</v>
      </c>
      <c r="H845" s="16">
        <f>SUMIF($B$846:$B$850,"article",H846:H850)</f>
        <v>16858465408</v>
      </c>
      <c r="I845" s="16">
        <f>SUMIF($B$846:$B$850,"article",I846:I850)</f>
        <v>16217720778</v>
      </c>
      <c r="J845" s="16">
        <f>SUMIF($B$846:$B$850,"article",J846:J850)</f>
        <v>640744630</v>
      </c>
      <c r="K845" s="15">
        <f>IF(G845&lt;&gt;0,I845/H845,0)</f>
        <v>0.96199270725460329</v>
      </c>
      <c r="L845" s="8">
        <f>I845/H845</f>
        <v>0.96199270725460329</v>
      </c>
      <c r="M845" s="14" t="e">
        <f>SUMIF($B$846:$B$850,"article",M846:M850)</f>
        <v>#REF!</v>
      </c>
      <c r="N845" s="14" t="e">
        <f>SUMIF($B$846:$B$850,"article",N846:N850)</f>
        <v>#REF!</v>
      </c>
      <c r="O845" s="14" t="e">
        <f>SUMIF($B$846:$B$850,"article",O846:O850)</f>
        <v>#REF!</v>
      </c>
      <c r="P845" s="14" t="e">
        <f>SUMIF($B$846:$B$850,"article",P846:P850)</f>
        <v>#REF!</v>
      </c>
      <c r="Q845" s="14" t="e">
        <f>SUMIF($B$846:$B$850,"article",Q846:Q850)</f>
        <v>#REF!</v>
      </c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6"/>
    </row>
    <row r="846" spans="1:33" s="4" customFormat="1" ht="27.75" customHeight="1" x14ac:dyDescent="0.25">
      <c r="A846" s="13" t="s">
        <v>1</v>
      </c>
      <c r="B846" s="13" t="s">
        <v>1</v>
      </c>
      <c r="C846" s="12">
        <v>1511149</v>
      </c>
      <c r="D846" s="40">
        <v>4</v>
      </c>
      <c r="E846" s="10" t="s">
        <v>14</v>
      </c>
      <c r="F846" s="9">
        <v>35000000</v>
      </c>
      <c r="G846" s="9">
        <v>32718904</v>
      </c>
      <c r="H846" s="9">
        <v>50000000</v>
      </c>
      <c r="I846" s="9">
        <v>13819500</v>
      </c>
      <c r="J846" s="9">
        <f>H846-I846</f>
        <v>36180500</v>
      </c>
      <c r="K846" s="8">
        <f>IF(G846&lt;&gt;0,I846/H846,0)</f>
        <v>0.27639000000000002</v>
      </c>
      <c r="L846" s="8">
        <f>I846/H846</f>
        <v>0.27639000000000002</v>
      </c>
      <c r="M846" s="39" t="e">
        <f>SUM(#REF!)</f>
        <v>#REF!</v>
      </c>
      <c r="N846" s="39" t="e">
        <f>SUM(#REF!)</f>
        <v>#REF!</v>
      </c>
      <c r="O846" s="39" t="e">
        <f>SUM(#REF!)</f>
        <v>#REF!</v>
      </c>
      <c r="P846" s="39" t="e">
        <f>SUM(#REF!)</f>
        <v>#REF!</v>
      </c>
      <c r="Q846" s="39" t="e">
        <f>SUM(#REF!)</f>
        <v>#REF!</v>
      </c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6"/>
      <c r="AG846" s="5"/>
    </row>
    <row r="847" spans="1:33" s="4" customFormat="1" ht="27.75" customHeight="1" x14ac:dyDescent="0.25">
      <c r="A847" s="13" t="s">
        <v>1</v>
      </c>
      <c r="B847" s="13" t="s">
        <v>1</v>
      </c>
      <c r="C847" s="12">
        <v>1511149</v>
      </c>
      <c r="D847" s="40">
        <v>5</v>
      </c>
      <c r="E847" s="10" t="s">
        <v>13</v>
      </c>
      <c r="F847" s="9">
        <v>0</v>
      </c>
      <c r="G847" s="9">
        <v>0</v>
      </c>
      <c r="H847" s="9">
        <v>0</v>
      </c>
      <c r="I847" s="9">
        <v>0</v>
      </c>
      <c r="J847" s="9">
        <f>H847-I847</f>
        <v>0</v>
      </c>
      <c r="K847" s="8">
        <f>IF(G847&lt;&gt;0,I847/H847,0)</f>
        <v>0</v>
      </c>
      <c r="L847" s="8"/>
      <c r="M847" s="39" t="e">
        <f>SUM(#REF!)</f>
        <v>#REF!</v>
      </c>
      <c r="N847" s="39" t="e">
        <f>SUM(#REF!)</f>
        <v>#REF!</v>
      </c>
      <c r="O847" s="39" t="e">
        <f>SUM(#REF!)</f>
        <v>#REF!</v>
      </c>
      <c r="P847" s="39" t="e">
        <f>SUM(#REF!)</f>
        <v>#REF!</v>
      </c>
      <c r="Q847" s="39" t="e">
        <f>SUM(#REF!)</f>
        <v>#REF!</v>
      </c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6"/>
      <c r="AG847" s="5"/>
    </row>
    <row r="848" spans="1:33" s="4" customFormat="1" ht="27.75" customHeight="1" x14ac:dyDescent="0.25">
      <c r="A848" s="13" t="s">
        <v>1</v>
      </c>
      <c r="B848" s="13" t="s">
        <v>1</v>
      </c>
      <c r="C848" s="12">
        <v>1511149</v>
      </c>
      <c r="D848" s="40">
        <v>7</v>
      </c>
      <c r="E848" s="10" t="s">
        <v>0</v>
      </c>
      <c r="F848" s="9">
        <v>4961355560</v>
      </c>
      <c r="G848" s="9">
        <v>9095555942</v>
      </c>
      <c r="H848" s="9">
        <v>3996413773</v>
      </c>
      <c r="I848" s="9">
        <v>3455595725</v>
      </c>
      <c r="J848" s="9">
        <f>H848-I848</f>
        <v>540818048</v>
      </c>
      <c r="K848" s="8">
        <f>IF(G848&lt;&gt;0,I848/H848,0)</f>
        <v>0.86467416070533099</v>
      </c>
      <c r="L848" s="8">
        <f>I848/H848</f>
        <v>0.86467416070533099</v>
      </c>
      <c r="M848" s="39" t="e">
        <f>SUM(#REF!)</f>
        <v>#REF!</v>
      </c>
      <c r="N848" s="39" t="e">
        <f>SUM(#REF!)</f>
        <v>#REF!</v>
      </c>
      <c r="O848" s="39" t="e">
        <f>SUM(#REF!)</f>
        <v>#REF!</v>
      </c>
      <c r="P848" s="39" t="e">
        <f>SUM(#REF!)</f>
        <v>#REF!</v>
      </c>
      <c r="Q848" s="39" t="e">
        <f>SUM(#REF!)</f>
        <v>#REF!</v>
      </c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6"/>
      <c r="AG848" s="5"/>
    </row>
    <row r="849" spans="1:33" s="4" customFormat="1" ht="27.75" customHeight="1" x14ac:dyDescent="0.25">
      <c r="A849" s="13" t="s">
        <v>1</v>
      </c>
      <c r="B849" s="13" t="s">
        <v>1</v>
      </c>
      <c r="C849" s="12">
        <v>1511149</v>
      </c>
      <c r="D849" s="40">
        <v>9</v>
      </c>
      <c r="E849" s="10" t="s">
        <v>12</v>
      </c>
      <c r="F849" s="9">
        <v>2691692904.3199997</v>
      </c>
      <c r="G849" s="9">
        <v>11284268241.24</v>
      </c>
      <c r="H849" s="9">
        <v>12812051635</v>
      </c>
      <c r="I849" s="9">
        <v>12748305553</v>
      </c>
      <c r="J849" s="9">
        <f>H849-I849</f>
        <v>63746082</v>
      </c>
      <c r="K849" s="8">
        <f>IF(G849&lt;&gt;0,I849/H849,0)</f>
        <v>0.99502452192544566</v>
      </c>
      <c r="L849" s="8">
        <f>I849/H849</f>
        <v>0.99502452192544566</v>
      </c>
      <c r="M849" s="39" t="e">
        <f>SUM(#REF!)</f>
        <v>#REF!</v>
      </c>
      <c r="N849" s="39" t="e">
        <f>SUM(#REF!)</f>
        <v>#REF!</v>
      </c>
      <c r="O849" s="39" t="e">
        <f>SUM(#REF!)</f>
        <v>#REF!</v>
      </c>
      <c r="P849" s="39" t="e">
        <f>SUM(#REF!)</f>
        <v>#REF!</v>
      </c>
      <c r="Q849" s="39" t="e">
        <f>SUM(#REF!)</f>
        <v>#REF!</v>
      </c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6"/>
      <c r="AG849" s="5"/>
    </row>
    <row r="850" spans="1:33" s="4" customFormat="1" ht="27.75" customHeight="1" x14ac:dyDescent="0.25">
      <c r="A850" s="13" t="s">
        <v>1</v>
      </c>
      <c r="B850" s="13" t="s">
        <v>1</v>
      </c>
      <c r="C850" s="12">
        <v>1511149</v>
      </c>
      <c r="D850" s="11">
        <v>1</v>
      </c>
      <c r="E850" s="10" t="s">
        <v>3</v>
      </c>
      <c r="F850" s="9">
        <v>0</v>
      </c>
      <c r="G850" s="9">
        <v>0</v>
      </c>
      <c r="H850" s="9">
        <v>0</v>
      </c>
      <c r="I850" s="9">
        <v>0</v>
      </c>
      <c r="J850" s="9">
        <f>H850-I850</f>
        <v>0</v>
      </c>
      <c r="K850" s="8">
        <f>IF(G850&lt;&gt;0,I850/H850,0)</f>
        <v>0</v>
      </c>
      <c r="L850" s="8"/>
      <c r="M850" s="7" t="e">
        <f>SUM(#REF!)</f>
        <v>#REF!</v>
      </c>
      <c r="N850" s="7" t="e">
        <f>SUM(#REF!)</f>
        <v>#REF!</v>
      </c>
      <c r="O850" s="7" t="e">
        <f>SUM(#REF!)</f>
        <v>#REF!</v>
      </c>
      <c r="P850" s="7" t="e">
        <f>SUM(#REF!)</f>
        <v>#REF!</v>
      </c>
      <c r="Q850" s="7" t="e">
        <f>SUM(#REF!)</f>
        <v>#REF!</v>
      </c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6"/>
      <c r="AG850" s="5"/>
    </row>
    <row r="851" spans="1:33" s="2" customFormat="1" ht="27.75" customHeight="1" x14ac:dyDescent="0.25">
      <c r="A851" s="31" t="s">
        <v>9</v>
      </c>
      <c r="B851" s="31" t="s">
        <v>9</v>
      </c>
      <c r="C851" s="31" t="s">
        <v>9</v>
      </c>
      <c r="D851" s="30">
        <v>1512</v>
      </c>
      <c r="E851" s="29" t="s">
        <v>46</v>
      </c>
      <c r="F851" s="28">
        <v>13721382623.43</v>
      </c>
      <c r="G851" s="28">
        <v>20064366776.985001</v>
      </c>
      <c r="H851" s="28">
        <f>SUMIF($B$852:$B$870,"chap",H852:H870)</f>
        <v>33397516108.200005</v>
      </c>
      <c r="I851" s="28">
        <f>SUMIF($B$852:$B$870,"chap",I852:I870)</f>
        <v>24334558233.399998</v>
      </c>
      <c r="J851" s="28">
        <f>SUMIF($B$852:$B$870,"chap",J852:J870)</f>
        <v>9062957874.800005</v>
      </c>
      <c r="K851" s="27">
        <f>IF(G851&lt;&gt;0,I851/H851,0)</f>
        <v>0.72863377487600633</v>
      </c>
      <c r="L851" s="8">
        <f>I851/H851</f>
        <v>0.72863377487600633</v>
      </c>
      <c r="AB851" s="26"/>
      <c r="AC851" s="26"/>
      <c r="AD851" s="26"/>
      <c r="AE851" s="26"/>
      <c r="AF851" s="6"/>
    </row>
    <row r="852" spans="1:33" s="20" customFormat="1" ht="27.75" customHeight="1" x14ac:dyDescent="0.25">
      <c r="A852" s="25" t="s">
        <v>7</v>
      </c>
      <c r="B852" s="25" t="s">
        <v>7</v>
      </c>
      <c r="C852" s="25" t="s">
        <v>7</v>
      </c>
      <c r="D852" s="24">
        <v>15121</v>
      </c>
      <c r="E852" s="23" t="s">
        <v>45</v>
      </c>
      <c r="F852" s="22">
        <v>6262257152.4300003</v>
      </c>
      <c r="G852" s="22">
        <v>10873878184.455002</v>
      </c>
      <c r="H852" s="22">
        <f>SUMIF($B$853:$B$861,"section",H853:H861)</f>
        <v>19637047170.800003</v>
      </c>
      <c r="I852" s="22">
        <f>SUMIF($B$853:$B$861,"section",I853:I861)</f>
        <v>13273227818.849998</v>
      </c>
      <c r="J852" s="22">
        <f>SUMIF($B$853:$B$861,"section",J853:J861)</f>
        <v>6363819351.9500017</v>
      </c>
      <c r="K852" s="21">
        <f>IF(G852&lt;&gt;0,I852/H852,0)</f>
        <v>0.67592788790501512</v>
      </c>
      <c r="L852" s="8">
        <f>I852/H852</f>
        <v>0.67592788790501512</v>
      </c>
      <c r="AF852" s="6"/>
    </row>
    <row r="853" spans="1:33" s="2" customFormat="1" ht="27.75" customHeight="1" x14ac:dyDescent="0.25">
      <c r="A853" s="19" t="s">
        <v>5</v>
      </c>
      <c r="B853" s="19" t="s">
        <v>5</v>
      </c>
      <c r="C853" s="19" t="s">
        <v>5</v>
      </c>
      <c r="D853" s="18">
        <v>1512111</v>
      </c>
      <c r="E853" s="17" t="s">
        <v>44</v>
      </c>
      <c r="F853" s="16">
        <v>1100000000</v>
      </c>
      <c r="G853" s="16">
        <v>443722448</v>
      </c>
      <c r="H853" s="16">
        <f>SUMIF($B$854:$B$855,"article",H854:H855)</f>
        <v>2057488588.3699999</v>
      </c>
      <c r="I853" s="16">
        <f>SUMIF($B$854:$B$855,"article",I854:I855)</f>
        <v>1669445215.73</v>
      </c>
      <c r="J853" s="16">
        <f>SUMIF($B$854:$B$855,"article",J854:J855)</f>
        <v>388043372.63999999</v>
      </c>
      <c r="K853" s="15">
        <f>IF(G853&lt;&gt;0,I853/H853,0)</f>
        <v>0.81139950188135979</v>
      </c>
      <c r="L853" s="8">
        <f>I853/H853</f>
        <v>0.81139950188135979</v>
      </c>
      <c r="AB853" s="14"/>
      <c r="AC853" s="14"/>
      <c r="AD853" s="14"/>
      <c r="AE853" s="14"/>
      <c r="AF853" s="6"/>
    </row>
    <row r="854" spans="1:33" s="4" customFormat="1" ht="27.75" customHeight="1" x14ac:dyDescent="0.25">
      <c r="A854" s="13" t="s">
        <v>1</v>
      </c>
      <c r="B854" s="13" t="s">
        <v>1</v>
      </c>
      <c r="C854" s="12">
        <v>1512111</v>
      </c>
      <c r="D854" s="11">
        <v>2</v>
      </c>
      <c r="E854" s="10" t="s">
        <v>2</v>
      </c>
      <c r="F854" s="9">
        <v>1100000000</v>
      </c>
      <c r="G854" s="9">
        <v>443722448</v>
      </c>
      <c r="H854" s="9">
        <v>22113287.370000001</v>
      </c>
      <c r="I854" s="9">
        <v>0</v>
      </c>
      <c r="J854" s="9">
        <f>H854-I854</f>
        <v>22113287.370000001</v>
      </c>
      <c r="K854" s="8">
        <f>IF(G854&lt;&gt;0,I854/H854,0)</f>
        <v>0</v>
      </c>
      <c r="L854" s="8">
        <f>I854/H854</f>
        <v>0</v>
      </c>
      <c r="AB854" s="7"/>
      <c r="AC854" s="7"/>
      <c r="AD854" s="7"/>
      <c r="AE854" s="7"/>
      <c r="AF854" s="6"/>
      <c r="AG854" s="5"/>
    </row>
    <row r="855" spans="1:33" s="4" customFormat="1" ht="27.75" customHeight="1" x14ac:dyDescent="0.25">
      <c r="A855" s="13" t="s">
        <v>1</v>
      </c>
      <c r="B855" s="13" t="s">
        <v>1</v>
      </c>
      <c r="C855" s="12">
        <v>1512111</v>
      </c>
      <c r="D855" s="11">
        <v>8</v>
      </c>
      <c r="E855" s="10" t="s">
        <v>2</v>
      </c>
      <c r="F855" s="9">
        <v>1100000000</v>
      </c>
      <c r="G855" s="9">
        <v>443722448</v>
      </c>
      <c r="H855" s="9">
        <v>2035375301</v>
      </c>
      <c r="I855" s="9">
        <v>1669445215.73</v>
      </c>
      <c r="J855" s="9">
        <f>H855-I855</f>
        <v>365930085.26999998</v>
      </c>
      <c r="K855" s="8">
        <f>IF(G855&lt;&gt;0,I855/H855,0)</f>
        <v>0.82021493279877433</v>
      </c>
      <c r="L855" s="8">
        <f>I855/H855</f>
        <v>0.82021493279877433</v>
      </c>
      <c r="AB855" s="7"/>
      <c r="AC855" s="7"/>
      <c r="AD855" s="7"/>
      <c r="AE855" s="7"/>
      <c r="AF855" s="6"/>
      <c r="AG855" s="5"/>
    </row>
    <row r="856" spans="1:33" s="2" customFormat="1" ht="27.75" customHeight="1" x14ac:dyDescent="0.25">
      <c r="A856" s="19" t="s">
        <v>5</v>
      </c>
      <c r="B856" s="19" t="s">
        <v>5</v>
      </c>
      <c r="C856" s="19" t="s">
        <v>5</v>
      </c>
      <c r="D856" s="18">
        <v>1512112</v>
      </c>
      <c r="E856" s="17" t="s">
        <v>43</v>
      </c>
      <c r="F856" s="16">
        <v>2968340224.4300003</v>
      </c>
      <c r="G856" s="16">
        <v>2137277381.1800032</v>
      </c>
      <c r="H856" s="16">
        <f>SUMIF($B$857:$B$858,"article",H857:H858)</f>
        <v>10286124712.85</v>
      </c>
      <c r="I856" s="16">
        <f>SUMIF($B$857:$B$858,"article",I857:I858)</f>
        <v>4122639348.8299999</v>
      </c>
      <c r="J856" s="16">
        <f>SUMIF($B$857:$B$858,"article",J857:J858)</f>
        <v>6163485364.0200005</v>
      </c>
      <c r="K856" s="15">
        <f>IF(G856&lt;&gt;0,I856/H856,0)</f>
        <v>0.40079616608962254</v>
      </c>
      <c r="L856" s="8">
        <f>I856/H856</f>
        <v>0.40079616608962254</v>
      </c>
      <c r="AB856" s="14"/>
      <c r="AC856" s="14"/>
      <c r="AD856" s="14"/>
      <c r="AE856" s="14"/>
      <c r="AF856" s="6"/>
    </row>
    <row r="857" spans="1:33" s="4" customFormat="1" ht="27.75" customHeight="1" x14ac:dyDescent="0.25">
      <c r="A857" s="13" t="s">
        <v>1</v>
      </c>
      <c r="B857" s="13" t="s">
        <v>1</v>
      </c>
      <c r="C857" s="12">
        <v>1512112</v>
      </c>
      <c r="D857" s="11">
        <v>2</v>
      </c>
      <c r="E857" s="10" t="s">
        <v>2</v>
      </c>
      <c r="F857" s="9">
        <v>380840225</v>
      </c>
      <c r="G857" s="9">
        <v>425596682.14999998</v>
      </c>
      <c r="H857" s="9">
        <v>1447903161.5</v>
      </c>
      <c r="I857" s="9">
        <v>91731220.600000024</v>
      </c>
      <c r="J857" s="9">
        <f>H857-I857</f>
        <v>1356171940.9000001</v>
      </c>
      <c r="K857" s="8">
        <f>IF(G857&lt;&gt;0,I857/H857,0)</f>
        <v>6.3354527456772891E-2</v>
      </c>
      <c r="L857" s="8">
        <f>I857/H857</f>
        <v>6.3354527456772891E-2</v>
      </c>
      <c r="AB857" s="7"/>
      <c r="AC857" s="7"/>
      <c r="AD857" s="7"/>
      <c r="AE857" s="7"/>
      <c r="AF857" s="6"/>
      <c r="AG857" s="5"/>
    </row>
    <row r="858" spans="1:33" s="4" customFormat="1" ht="27.75" customHeight="1" x14ac:dyDescent="0.25">
      <c r="A858" s="13" t="s">
        <v>1</v>
      </c>
      <c r="B858" s="13" t="s">
        <v>1</v>
      </c>
      <c r="C858" s="12">
        <v>1512112</v>
      </c>
      <c r="D858" s="11">
        <v>8</v>
      </c>
      <c r="E858" s="10" t="s">
        <v>37</v>
      </c>
      <c r="F858" s="9">
        <v>2587499999.4300003</v>
      </c>
      <c r="G858" s="9">
        <v>1711680699.0300033</v>
      </c>
      <c r="H858" s="9">
        <v>8838221551.3500004</v>
      </c>
      <c r="I858" s="9">
        <v>4030908128.23</v>
      </c>
      <c r="J858" s="9">
        <f>H858-I858</f>
        <v>4807313423.1200008</v>
      </c>
      <c r="K858" s="8">
        <f>IF(G858&lt;&gt;0,I858/H858,0)</f>
        <v>0.45607683681727756</v>
      </c>
      <c r="L858" s="8">
        <f>I858/H858</f>
        <v>0.45607683681727756</v>
      </c>
      <c r="AB858" s="7"/>
      <c r="AC858" s="7"/>
      <c r="AD858" s="7"/>
      <c r="AE858" s="7"/>
      <c r="AF858" s="6"/>
      <c r="AG858" s="5"/>
    </row>
    <row r="859" spans="1:33" s="2" customFormat="1" ht="27.75" customHeight="1" x14ac:dyDescent="0.25">
      <c r="A859" s="19" t="s">
        <v>5</v>
      </c>
      <c r="B859" s="19" t="s">
        <v>5</v>
      </c>
      <c r="C859" s="19" t="s">
        <v>5</v>
      </c>
      <c r="D859" s="18">
        <v>1512113</v>
      </c>
      <c r="E859" s="17" t="s">
        <v>42</v>
      </c>
      <c r="F859" s="16">
        <v>2193916928</v>
      </c>
      <c r="G859" s="16">
        <v>8292878355.2749977</v>
      </c>
      <c r="H859" s="16">
        <f>SUMIF($B$860:$B$861,"article",H860:H861)</f>
        <v>7293433869.5799999</v>
      </c>
      <c r="I859" s="16">
        <f>SUMIF($B$860:$B$861,"article",I860:I861)</f>
        <v>7481143254.29</v>
      </c>
      <c r="J859" s="16">
        <f>SUMIF($B$860:$B$861,"article",J860:J861)</f>
        <v>-187709384.7099992</v>
      </c>
      <c r="K859" s="15">
        <f>IF(G859&lt;&gt;0,I859/H859,0)</f>
        <v>1.0257367637887158</v>
      </c>
      <c r="L859" s="8">
        <f>I859/H859</f>
        <v>1.0257367637887158</v>
      </c>
      <c r="AB859" s="14"/>
      <c r="AC859" s="14"/>
      <c r="AD859" s="14"/>
      <c r="AE859" s="14"/>
      <c r="AF859" s="6"/>
    </row>
    <row r="860" spans="1:33" s="4" customFormat="1" ht="27.75" customHeight="1" x14ac:dyDescent="0.25">
      <c r="A860" s="13" t="s">
        <v>1</v>
      </c>
      <c r="B860" s="13" t="s">
        <v>1</v>
      </c>
      <c r="C860" s="12">
        <v>1512113</v>
      </c>
      <c r="D860" s="11">
        <v>2</v>
      </c>
      <c r="E860" s="10" t="s">
        <v>2</v>
      </c>
      <c r="F860" s="9">
        <v>60583595</v>
      </c>
      <c r="G860" s="9">
        <v>45437696.474999994</v>
      </c>
      <c r="H860" s="9">
        <v>110731822.19</v>
      </c>
      <c r="I860" s="9">
        <v>6894780.3099999996</v>
      </c>
      <c r="J860" s="9">
        <f>H860-I860</f>
        <v>103837041.88</v>
      </c>
      <c r="K860" s="8">
        <f>IF(G860&lt;&gt;0,I860/H860,0)</f>
        <v>6.2265572566570261E-2</v>
      </c>
      <c r="L860" s="8">
        <f>I860/H860</f>
        <v>6.2265572566570261E-2</v>
      </c>
      <c r="AB860" s="7"/>
      <c r="AC860" s="7"/>
      <c r="AD860" s="7"/>
      <c r="AE860" s="7"/>
      <c r="AF860" s="6"/>
      <c r="AG860" s="5"/>
    </row>
    <row r="861" spans="1:33" s="4" customFormat="1" ht="27.75" customHeight="1" x14ac:dyDescent="0.25">
      <c r="A861" s="13" t="s">
        <v>1</v>
      </c>
      <c r="B861" s="13" t="s">
        <v>1</v>
      </c>
      <c r="C861" s="12">
        <v>1512113</v>
      </c>
      <c r="D861" s="11">
        <v>8</v>
      </c>
      <c r="E861" s="10" t="s">
        <v>37</v>
      </c>
      <c r="F861" s="9">
        <v>2133333333</v>
      </c>
      <c r="G861" s="9">
        <v>8247440658.7999973</v>
      </c>
      <c r="H861" s="9">
        <v>7182702047.3900003</v>
      </c>
      <c r="I861" s="9">
        <v>7474248473.9799995</v>
      </c>
      <c r="J861" s="9">
        <f>H861-I861</f>
        <v>-291546426.5899992</v>
      </c>
      <c r="K861" s="8">
        <f>IF(G861&lt;&gt;0,I861/H861,0)</f>
        <v>1.0405900766405785</v>
      </c>
      <c r="L861" s="8">
        <f>I861/H861</f>
        <v>1.0405900766405785</v>
      </c>
      <c r="AB861" s="7"/>
      <c r="AC861" s="7"/>
      <c r="AD861" s="7"/>
      <c r="AE861" s="7"/>
      <c r="AF861" s="6"/>
      <c r="AG861" s="5"/>
    </row>
    <row r="862" spans="1:33" s="20" customFormat="1" ht="27.75" customHeight="1" x14ac:dyDescent="0.25">
      <c r="A862" s="25" t="s">
        <v>7</v>
      </c>
      <c r="B862" s="25" t="s">
        <v>7</v>
      </c>
      <c r="C862" s="25" t="s">
        <v>7</v>
      </c>
      <c r="D862" s="24">
        <v>15122</v>
      </c>
      <c r="E862" s="23" t="s">
        <v>41</v>
      </c>
      <c r="F862" s="22">
        <v>7459125471</v>
      </c>
      <c r="G862" s="22">
        <v>9190488592.5299988</v>
      </c>
      <c r="H862" s="22">
        <f>SUMIF($B$863:$B$870,"section",H863:H870)</f>
        <v>13760468937.4</v>
      </c>
      <c r="I862" s="22">
        <f>SUMIF($B$863:$B$870,"section",I863:I870)</f>
        <v>11061330414.549999</v>
      </c>
      <c r="J862" s="22">
        <f>SUMIF($B$863:$B$870,"section",J863:J870)</f>
        <v>2699138522.8500028</v>
      </c>
      <c r="K862" s="21">
        <f>IF(G862&lt;&gt;0,I862/H862,0)</f>
        <v>0.80384836191781739</v>
      </c>
      <c r="L862" s="8">
        <f>I862/H862</f>
        <v>0.80384836191781739</v>
      </c>
      <c r="AF862" s="6"/>
    </row>
    <row r="863" spans="1:33" s="2" customFormat="1" ht="27.75" customHeight="1" x14ac:dyDescent="0.25">
      <c r="A863" s="19" t="s">
        <v>5</v>
      </c>
      <c r="B863" s="19" t="s">
        <v>5</v>
      </c>
      <c r="C863" s="19" t="s">
        <v>5</v>
      </c>
      <c r="D863" s="18">
        <v>1512211</v>
      </c>
      <c r="E863" s="17" t="s">
        <v>40</v>
      </c>
      <c r="F863" s="16">
        <v>251266515</v>
      </c>
      <c r="G863" s="16">
        <v>296562246.90499997</v>
      </c>
      <c r="H863" s="16">
        <f>SUMIF($B$864:$B$865,"article",H864:H865)</f>
        <v>467659663.32999998</v>
      </c>
      <c r="I863" s="16">
        <f>SUMIF($B$864:$B$865,"article",I864:I865)</f>
        <v>486150710.19</v>
      </c>
      <c r="J863" s="16">
        <f>SUMIF($B$864:$B$865,"article",J864:J865)</f>
        <v>-18491046.860000029</v>
      </c>
      <c r="K863" s="15">
        <f>IF(G863&lt;&gt;0,I863/H863,0)</f>
        <v>1.0395395376379766</v>
      </c>
      <c r="L863" s="8">
        <f>I863/H863</f>
        <v>1.0395395376379766</v>
      </c>
      <c r="AB863" s="14"/>
      <c r="AC863" s="14"/>
      <c r="AD863" s="14"/>
      <c r="AE863" s="14"/>
      <c r="AF863" s="6"/>
    </row>
    <row r="864" spans="1:33" s="4" customFormat="1" ht="27.75" customHeight="1" x14ac:dyDescent="0.25">
      <c r="A864" s="13" t="s">
        <v>1</v>
      </c>
      <c r="B864" s="13" t="s">
        <v>1</v>
      </c>
      <c r="C864" s="12">
        <v>1512211</v>
      </c>
      <c r="D864" s="11">
        <v>2</v>
      </c>
      <c r="E864" s="10" t="s">
        <v>2</v>
      </c>
      <c r="F864" s="9">
        <v>90719304</v>
      </c>
      <c r="G864" s="9">
        <v>104856576.72499999</v>
      </c>
      <c r="H864" s="9">
        <v>123185079.48999999</v>
      </c>
      <c r="I864" s="9">
        <v>89405607.319999993</v>
      </c>
      <c r="J864" s="9">
        <f>H864-I864</f>
        <v>33779472.170000002</v>
      </c>
      <c r="K864" s="8">
        <f>IF(G864&lt;&gt;0,I864/H864,0)</f>
        <v>0.72578276273513975</v>
      </c>
      <c r="L864" s="8">
        <f>I864/H864</f>
        <v>0.72578276273513975</v>
      </c>
      <c r="AB864" s="7"/>
      <c r="AC864" s="7"/>
      <c r="AD864" s="7"/>
      <c r="AE864" s="7"/>
      <c r="AF864" s="6"/>
      <c r="AG864" s="5"/>
    </row>
    <row r="865" spans="1:33" s="4" customFormat="1" ht="27.75" customHeight="1" x14ac:dyDescent="0.25">
      <c r="A865" s="13" t="s">
        <v>1</v>
      </c>
      <c r="B865" s="13" t="s">
        <v>1</v>
      </c>
      <c r="C865" s="12">
        <v>1512211</v>
      </c>
      <c r="D865" s="11">
        <v>8</v>
      </c>
      <c r="E865" s="10" t="s">
        <v>37</v>
      </c>
      <c r="F865" s="9">
        <v>160547211</v>
      </c>
      <c r="G865" s="9">
        <v>191705670.18000001</v>
      </c>
      <c r="H865" s="9">
        <v>344474583.83999997</v>
      </c>
      <c r="I865" s="9">
        <v>396745102.87</v>
      </c>
      <c r="J865" s="9">
        <f>H865-I865</f>
        <v>-52270519.030000031</v>
      </c>
      <c r="K865" s="8">
        <f>IF(G865&lt;&gt;0,I865/H865,0)</f>
        <v>1.1517398423051102</v>
      </c>
      <c r="L865" s="8">
        <f>I865/H865</f>
        <v>1.1517398423051102</v>
      </c>
      <c r="AB865" s="7"/>
      <c r="AC865" s="7"/>
      <c r="AD865" s="7"/>
      <c r="AE865" s="7"/>
      <c r="AF865" s="6"/>
      <c r="AG865" s="5"/>
    </row>
    <row r="866" spans="1:33" s="2" customFormat="1" ht="27.75" customHeight="1" x14ac:dyDescent="0.25">
      <c r="A866" s="19" t="s">
        <v>5</v>
      </c>
      <c r="B866" s="19" t="s">
        <v>5</v>
      </c>
      <c r="C866" s="19" t="s">
        <v>5</v>
      </c>
      <c r="D866" s="18">
        <v>1512212</v>
      </c>
      <c r="E866" s="17" t="s">
        <v>39</v>
      </c>
      <c r="F866" s="16">
        <v>7207858956</v>
      </c>
      <c r="G866" s="16">
        <v>8893926345.6249981</v>
      </c>
      <c r="H866" s="16">
        <f>SUMIF($B$867:$B$868,"article",H867:H868)</f>
        <v>13292809274.07</v>
      </c>
      <c r="I866" s="16">
        <f>SUMIF($B$867:$B$868,"article",I867:I868)</f>
        <v>10575179704.359999</v>
      </c>
      <c r="J866" s="16">
        <f>SUMIF($B$867:$B$868,"article",J867:J868)</f>
        <v>2717629569.7100029</v>
      </c>
      <c r="K866" s="15">
        <f>IF(G866&lt;&gt;0,I866/H866,0)</f>
        <v>0.79555641597813165</v>
      </c>
      <c r="L866" s="8">
        <f>I866/H866</f>
        <v>0.79555641597813165</v>
      </c>
      <c r="AB866" s="14"/>
      <c r="AC866" s="14"/>
      <c r="AD866" s="14"/>
      <c r="AE866" s="14"/>
      <c r="AF866" s="6"/>
    </row>
    <row r="867" spans="1:33" s="4" customFormat="1" ht="27.75" customHeight="1" x14ac:dyDescent="0.25">
      <c r="A867" s="13" t="s">
        <v>1</v>
      </c>
      <c r="B867" s="13" t="s">
        <v>1</v>
      </c>
      <c r="C867" s="12">
        <v>1512212</v>
      </c>
      <c r="D867" s="11">
        <v>2</v>
      </c>
      <c r="E867" s="10" t="s">
        <v>2</v>
      </c>
      <c r="F867" s="9">
        <v>1478372582</v>
      </c>
      <c r="G867" s="9">
        <v>1642720700.304997</v>
      </c>
      <c r="H867" s="9">
        <v>2668608347.1999998</v>
      </c>
      <c r="I867" s="9">
        <v>1699706220.45</v>
      </c>
      <c r="J867" s="9">
        <f>H867-I867</f>
        <v>968902126.74999976</v>
      </c>
      <c r="K867" s="8">
        <f>IF(G867&lt;&gt;0,I867/H867,0)</f>
        <v>0.63692606756378967</v>
      </c>
      <c r="L867" s="8">
        <f>I867/H867</f>
        <v>0.63692606756378967</v>
      </c>
      <c r="AB867" s="7"/>
      <c r="AC867" s="7"/>
      <c r="AD867" s="7"/>
      <c r="AE867" s="7"/>
      <c r="AF867" s="6"/>
      <c r="AG867" s="5"/>
    </row>
    <row r="868" spans="1:33" s="4" customFormat="1" ht="27.75" customHeight="1" x14ac:dyDescent="0.25">
      <c r="A868" s="13" t="s">
        <v>1</v>
      </c>
      <c r="B868" s="13" t="s">
        <v>1</v>
      </c>
      <c r="C868" s="12">
        <v>1512212</v>
      </c>
      <c r="D868" s="11">
        <v>8</v>
      </c>
      <c r="E868" s="10" t="s">
        <v>37</v>
      </c>
      <c r="F868" s="9">
        <v>5729486374</v>
      </c>
      <c r="G868" s="9">
        <v>7251205645.3200006</v>
      </c>
      <c r="H868" s="9">
        <v>10624200926.870001</v>
      </c>
      <c r="I868" s="9">
        <v>8875473483.9099979</v>
      </c>
      <c r="J868" s="9">
        <f>H868-I868</f>
        <v>1748727442.9600029</v>
      </c>
      <c r="K868" s="8">
        <f>IF(G868&lt;&gt;0,I868/H868,0)</f>
        <v>0.8354015087819695</v>
      </c>
      <c r="L868" s="8">
        <f>I868/H868</f>
        <v>0.8354015087819695</v>
      </c>
      <c r="AB868" s="7"/>
      <c r="AC868" s="7"/>
      <c r="AD868" s="7"/>
      <c r="AE868" s="7"/>
      <c r="AF868" s="6"/>
      <c r="AG868" s="5"/>
    </row>
    <row r="869" spans="1:33" s="2" customFormat="1" ht="27.75" customHeight="1" x14ac:dyDescent="0.25">
      <c r="A869" s="19" t="s">
        <v>5</v>
      </c>
      <c r="B869" s="19" t="s">
        <v>5</v>
      </c>
      <c r="C869" s="19" t="s">
        <v>5</v>
      </c>
      <c r="D869" s="18">
        <v>1512213</v>
      </c>
      <c r="E869" s="17" t="s">
        <v>38</v>
      </c>
      <c r="F869" s="16">
        <v>0</v>
      </c>
      <c r="G869" s="16">
        <v>0</v>
      </c>
      <c r="H869" s="16">
        <f>SUMIF($B$870:$B$870,"article",H870:H870)</f>
        <v>0</v>
      </c>
      <c r="I869" s="16">
        <f>SUMIF($B$870:$B$870,"article",I870:I870)</f>
        <v>0</v>
      </c>
      <c r="J869" s="16">
        <f>SUMIF($B$870:$B$870,"article",J870:J870)</f>
        <v>0</v>
      </c>
      <c r="K869" s="15">
        <f>IF(G869&lt;&gt;0,I869/H869,0)</f>
        <v>0</v>
      </c>
      <c r="L869" s="8"/>
      <c r="AB869" s="14"/>
      <c r="AC869" s="14"/>
      <c r="AD869" s="14"/>
      <c r="AE869" s="14"/>
      <c r="AF869" s="6"/>
    </row>
    <row r="870" spans="1:33" s="4" customFormat="1" ht="27.75" customHeight="1" x14ac:dyDescent="0.25">
      <c r="A870" s="13" t="s">
        <v>1</v>
      </c>
      <c r="B870" s="13" t="s">
        <v>1</v>
      </c>
      <c r="C870" s="12">
        <v>1512213</v>
      </c>
      <c r="D870" s="11">
        <v>8</v>
      </c>
      <c r="E870" s="10" t="s">
        <v>37</v>
      </c>
      <c r="F870" s="9">
        <v>0</v>
      </c>
      <c r="G870" s="9">
        <v>0</v>
      </c>
      <c r="H870" s="9">
        <v>0</v>
      </c>
      <c r="I870" s="9">
        <v>0</v>
      </c>
      <c r="J870" s="9">
        <f>H870-I870</f>
        <v>0</v>
      </c>
      <c r="K870" s="8">
        <f>IF(G870&lt;&gt;0,I870/H870,0)</f>
        <v>0</v>
      </c>
      <c r="L870" s="8"/>
      <c r="AB870" s="7"/>
      <c r="AC870" s="7"/>
      <c r="AD870" s="7"/>
      <c r="AE870" s="7"/>
      <c r="AF870" s="6"/>
      <c r="AG870" s="5"/>
    </row>
    <row r="871" spans="1:33" s="2" customFormat="1" ht="27.75" customHeight="1" x14ac:dyDescent="0.25">
      <c r="A871" s="31" t="s">
        <v>9</v>
      </c>
      <c r="B871" s="31" t="s">
        <v>9</v>
      </c>
      <c r="C871" s="31" t="s">
        <v>9</v>
      </c>
      <c r="D871" s="30">
        <v>1513</v>
      </c>
      <c r="E871" s="29" t="s">
        <v>36</v>
      </c>
      <c r="F871" s="28">
        <v>5662643489.0344601</v>
      </c>
      <c r="G871" s="28">
        <v>25698200000.270393</v>
      </c>
      <c r="H871" s="28">
        <f>SUMIF($B$872:$B$875,"section",H872:H875)</f>
        <v>27600160000</v>
      </c>
      <c r="I871" s="28">
        <f>SUMIF($B$872:$B$875,"section",I872:I875)</f>
        <v>32802216187.579998</v>
      </c>
      <c r="J871" s="28">
        <f>SUMIF($B$872:$B$875,"section",J872:J875)</f>
        <v>-5202056187.579998</v>
      </c>
      <c r="K871" s="27">
        <f>IF(G871&lt;&gt;0,I871/H871,0)</f>
        <v>1.1884792040183825</v>
      </c>
      <c r="L871" s="8">
        <f>I871/H871</f>
        <v>1.1884792040183825</v>
      </c>
      <c r="AB871" s="26"/>
      <c r="AC871" s="26"/>
      <c r="AD871" s="26"/>
      <c r="AE871" s="26"/>
      <c r="AF871" s="6"/>
    </row>
    <row r="872" spans="1:33" s="2" customFormat="1" ht="27.75" customHeight="1" x14ac:dyDescent="0.25">
      <c r="A872" s="19" t="s">
        <v>5</v>
      </c>
      <c r="B872" s="19" t="s">
        <v>5</v>
      </c>
      <c r="C872" s="19" t="s">
        <v>5</v>
      </c>
      <c r="D872" s="18">
        <v>1513111</v>
      </c>
      <c r="E872" s="17" t="s">
        <v>35</v>
      </c>
      <c r="F872" s="16">
        <v>0</v>
      </c>
      <c r="G872" s="16">
        <v>18051268697.060394</v>
      </c>
      <c r="H872" s="16">
        <f>SUMIF($B$842:$B$842,"article",H873:H873)</f>
        <v>27600160000</v>
      </c>
      <c r="I872" s="16">
        <f>SUMIF($B$842:$B$842,"article",I873:I873)</f>
        <v>32802216187.579998</v>
      </c>
      <c r="J872" s="16">
        <f>SUMIF($B$842:$B$842,"article",J873:J873)</f>
        <v>-5202056187.579998</v>
      </c>
      <c r="K872" s="15">
        <f>IF(G872&lt;&gt;0,I872/H872,0)</f>
        <v>1.1884792040183825</v>
      </c>
      <c r="L872" s="8">
        <f>I872/H872</f>
        <v>1.1884792040183825</v>
      </c>
      <c r="AB872" s="14"/>
      <c r="AC872" s="14"/>
      <c r="AD872" s="14"/>
      <c r="AE872" s="14"/>
      <c r="AF872" s="6"/>
    </row>
    <row r="873" spans="1:33" s="4" customFormat="1" ht="27.75" customHeight="1" x14ac:dyDescent="0.25">
      <c r="A873" s="13" t="s">
        <v>1</v>
      </c>
      <c r="B873" s="13" t="s">
        <v>1</v>
      </c>
      <c r="C873" s="12">
        <v>1513111</v>
      </c>
      <c r="D873" s="11">
        <v>7</v>
      </c>
      <c r="E873" s="10" t="s">
        <v>0</v>
      </c>
      <c r="F873" s="9">
        <v>0</v>
      </c>
      <c r="G873" s="9">
        <v>18051268697.060394</v>
      </c>
      <c r="H873" s="9">
        <v>27600160000</v>
      </c>
      <c r="I873" s="9">
        <v>32802216187.579998</v>
      </c>
      <c r="J873" s="9">
        <f>H873-I873</f>
        <v>-5202056187.579998</v>
      </c>
      <c r="K873" s="8">
        <f>IF(G873&lt;&gt;0,I873/H873,0)</f>
        <v>1.1884792040183825</v>
      </c>
      <c r="L873" s="8">
        <f>I873/H873</f>
        <v>1.1884792040183825</v>
      </c>
      <c r="AB873" s="7"/>
      <c r="AC873" s="7"/>
      <c r="AD873" s="7"/>
      <c r="AE873" s="7"/>
      <c r="AF873" s="6"/>
      <c r="AG873" s="5"/>
    </row>
    <row r="874" spans="1:33" s="2" customFormat="1" ht="27.75" customHeight="1" x14ac:dyDescent="0.25">
      <c r="A874" s="19" t="s">
        <v>5</v>
      </c>
      <c r="B874" s="19" t="s">
        <v>5</v>
      </c>
      <c r="C874" s="19" t="s">
        <v>5</v>
      </c>
      <c r="D874" s="18">
        <v>1513112</v>
      </c>
      <c r="E874" s="17" t="s">
        <v>34</v>
      </c>
      <c r="F874" s="16">
        <v>0</v>
      </c>
      <c r="G874" s="16">
        <v>7646931303.21</v>
      </c>
      <c r="H874" s="16">
        <f>SUMIF($B$844:$B$844,"article",H875:H875)</f>
        <v>0</v>
      </c>
      <c r="I874" s="16">
        <f>SUMIF($B$844:$B$844,"article",I875:I875)</f>
        <v>0</v>
      </c>
      <c r="J874" s="16">
        <f>SUMIF($B$844:$B$844,"article",J875:J875)</f>
        <v>0</v>
      </c>
      <c r="K874" s="15" t="e">
        <f>IF(G874&lt;&gt;0,I874/H874,0)</f>
        <v>#DIV/0!</v>
      </c>
      <c r="L874" s="8"/>
      <c r="M874" s="14" t="e">
        <f>SUMIF($B$844:$B$844,"article",M875:M875)</f>
        <v>#REF!</v>
      </c>
      <c r="N874" s="14" t="e">
        <f>SUMIF($B$844:$B$844,"article",N875:N875)</f>
        <v>#REF!</v>
      </c>
      <c r="O874" s="14" t="e">
        <f>SUMIF($B$844:$B$844,"article",O875:O875)</f>
        <v>#REF!</v>
      </c>
      <c r="P874" s="14" t="e">
        <f>SUMIF($B$844:$B$844,"article",P875:P875)</f>
        <v>#REF!</v>
      </c>
      <c r="Q874" s="14" t="e">
        <f>SUMIF($B$844:$B$844,"article",Q875:Q875)</f>
        <v>#REF!</v>
      </c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6"/>
    </row>
    <row r="875" spans="1:33" s="4" customFormat="1" ht="27.75" customHeight="1" x14ac:dyDescent="0.25">
      <c r="A875" s="13" t="s">
        <v>1</v>
      </c>
      <c r="B875" s="13" t="s">
        <v>1</v>
      </c>
      <c r="C875" s="12">
        <v>1513112</v>
      </c>
      <c r="D875" s="11">
        <v>7</v>
      </c>
      <c r="E875" s="10" t="s">
        <v>0</v>
      </c>
      <c r="F875" s="9">
        <v>0</v>
      </c>
      <c r="G875" s="9">
        <v>7646931303.21</v>
      </c>
      <c r="H875" s="9">
        <v>0</v>
      </c>
      <c r="I875" s="9">
        <v>0</v>
      </c>
      <c r="J875" s="9">
        <f>H875-I875</f>
        <v>0</v>
      </c>
      <c r="K875" s="8" t="e">
        <f>IF(G875&lt;&gt;0,I875/H875,0)</f>
        <v>#DIV/0!</v>
      </c>
      <c r="L875" s="8"/>
      <c r="M875" s="7" t="e">
        <f>SUM(#REF!)</f>
        <v>#REF!</v>
      </c>
      <c r="N875" s="7" t="e">
        <f>SUM(#REF!)</f>
        <v>#REF!</v>
      </c>
      <c r="O875" s="7" t="e">
        <f>SUM(#REF!)</f>
        <v>#REF!</v>
      </c>
      <c r="P875" s="7" t="e">
        <f>SUM(#REF!)</f>
        <v>#REF!</v>
      </c>
      <c r="Q875" s="7" t="e">
        <f>SUM(#REF!)</f>
        <v>#REF!</v>
      </c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6"/>
      <c r="AG875" s="5"/>
    </row>
    <row r="876" spans="1:33" s="2" customFormat="1" ht="27.75" customHeight="1" x14ac:dyDescent="0.25">
      <c r="A876" s="38" t="s">
        <v>21</v>
      </c>
      <c r="B876" s="38" t="s">
        <v>21</v>
      </c>
      <c r="C876" s="38" t="s">
        <v>21</v>
      </c>
      <c r="D876" s="37">
        <v>2</v>
      </c>
      <c r="E876" s="36" t="s">
        <v>33</v>
      </c>
      <c r="F876" s="35">
        <v>5662643489.0344601</v>
      </c>
      <c r="G876" s="35">
        <v>4789003637.0251389</v>
      </c>
      <c r="H876" s="35">
        <f>SUMIF($B$877:$B$912,"MIN",H877:H912)</f>
        <v>3442137075.2200003</v>
      </c>
      <c r="I876" s="35">
        <f>SUMIF($B$877:$B$912,"MIN",I877:I912)</f>
        <v>3287056028.48</v>
      </c>
      <c r="J876" s="35">
        <f>SUMIF($B$877:$B$912,"MIN",J877:J912)</f>
        <v>155081046.73999992</v>
      </c>
      <c r="K876" s="34">
        <f>IF(G876&lt;&gt;0,I876/H876,0)</f>
        <v>0.9549462896592843</v>
      </c>
      <c r="L876" s="8">
        <f>I876/H876</f>
        <v>0.9549462896592843</v>
      </c>
      <c r="AB876" s="33"/>
      <c r="AC876" s="33"/>
      <c r="AD876" s="33"/>
      <c r="AE876" s="33"/>
      <c r="AF876" s="6"/>
      <c r="AG876" s="32"/>
    </row>
    <row r="877" spans="1:33" s="2" customFormat="1" ht="27.75" customHeight="1" x14ac:dyDescent="0.25">
      <c r="A877" s="31" t="s">
        <v>9</v>
      </c>
      <c r="B877" s="31" t="s">
        <v>9</v>
      </c>
      <c r="C877" s="31" t="s">
        <v>9</v>
      </c>
      <c r="D877" s="30">
        <v>2211</v>
      </c>
      <c r="E877" s="29" t="s">
        <v>32</v>
      </c>
      <c r="F877" s="28">
        <v>2030859901.1819999</v>
      </c>
      <c r="G877" s="28">
        <v>1670427589.4545002</v>
      </c>
      <c r="H877" s="28">
        <f>SUMIF($B$878:$B$886,"chap",H878:H886)</f>
        <v>1793386359.8199999</v>
      </c>
      <c r="I877" s="28">
        <f>SUMIF($B$878:$B$886,"chap",I878:I886)</f>
        <v>1659587590.28</v>
      </c>
      <c r="J877" s="28">
        <f>SUMIF($B$878:$B$886,"chap",J878:J886)</f>
        <v>133798769.53999995</v>
      </c>
      <c r="K877" s="27">
        <f>IF(G877&lt;&gt;0,I877/H877,0)</f>
        <v>0.92539322672587454</v>
      </c>
      <c r="L877" s="8">
        <f>I877/H877</f>
        <v>0.92539322672587454</v>
      </c>
      <c r="AB877" s="26"/>
      <c r="AC877" s="26"/>
      <c r="AD877" s="26"/>
      <c r="AE877" s="26"/>
      <c r="AF877" s="6"/>
    </row>
    <row r="878" spans="1:33" s="20" customFormat="1" ht="27.75" customHeight="1" x14ac:dyDescent="0.25">
      <c r="A878" s="25" t="s">
        <v>7</v>
      </c>
      <c r="B878" s="25" t="s">
        <v>7</v>
      </c>
      <c r="C878" s="25" t="s">
        <v>7</v>
      </c>
      <c r="D878" s="24">
        <v>22111</v>
      </c>
      <c r="E878" s="23" t="s">
        <v>6</v>
      </c>
      <c r="F878" s="22">
        <v>2030859901.1819999</v>
      </c>
      <c r="G878" s="22">
        <v>1670427589.4545002</v>
      </c>
      <c r="H878" s="22">
        <f>SUMIF($B$879:$B$886,"section",H879:H886)</f>
        <v>1793386359.8199999</v>
      </c>
      <c r="I878" s="22">
        <f>SUMIF($B$879:$B$886,"section",I879:I886)</f>
        <v>1659587590.28</v>
      </c>
      <c r="J878" s="22">
        <f>SUMIF($B$879:$B$886,"section",J879:J886)</f>
        <v>133798769.53999995</v>
      </c>
      <c r="K878" s="21">
        <f>IF(G878&lt;&gt;0,I878/H878,0)</f>
        <v>0.92539322672587454</v>
      </c>
      <c r="L878" s="8">
        <f>I878/H878</f>
        <v>0.92539322672587454</v>
      </c>
      <c r="AF878" s="6"/>
    </row>
    <row r="879" spans="1:33" s="2" customFormat="1" ht="27.75" customHeight="1" x14ac:dyDescent="0.25">
      <c r="A879" s="19" t="s">
        <v>5</v>
      </c>
      <c r="B879" s="19" t="s">
        <v>5</v>
      </c>
      <c r="C879" s="19" t="s">
        <v>5</v>
      </c>
      <c r="D879" s="18">
        <v>2211111</v>
      </c>
      <c r="E879" s="17" t="s">
        <v>31</v>
      </c>
      <c r="F879" s="16">
        <v>2030859901.1819999</v>
      </c>
      <c r="G879" s="16">
        <v>1670427589.4545002</v>
      </c>
      <c r="H879" s="16">
        <f>SUMIF($B$880:$B$886,"article",H880:H886)</f>
        <v>1793386359.8199999</v>
      </c>
      <c r="I879" s="16">
        <f>SUMIF($B$880:$B$886,"article",I880:I886)</f>
        <v>1659587590.28</v>
      </c>
      <c r="J879" s="16">
        <f>SUMIF($B$880:$B$886,"article",J880:J886)</f>
        <v>133798769.53999995</v>
      </c>
      <c r="K879" s="15">
        <f>IF(G879&lt;&gt;0,I879/H879,0)</f>
        <v>0.92539322672587454</v>
      </c>
      <c r="L879" s="8">
        <f>I879/H879</f>
        <v>0.92539322672587454</v>
      </c>
      <c r="AB879" s="14"/>
      <c r="AC879" s="14"/>
      <c r="AD879" s="14"/>
      <c r="AE879" s="14"/>
      <c r="AF879" s="6"/>
    </row>
    <row r="880" spans="1:33" s="4" customFormat="1" ht="27.75" customHeight="1" x14ac:dyDescent="0.25">
      <c r="A880" s="13" t="s">
        <v>1</v>
      </c>
      <c r="B880" s="13" t="s">
        <v>1</v>
      </c>
      <c r="C880" s="12">
        <v>2211111</v>
      </c>
      <c r="D880" s="11">
        <v>1</v>
      </c>
      <c r="E880" s="10" t="s">
        <v>3</v>
      </c>
      <c r="F880" s="9">
        <v>1220509900.4400001</v>
      </c>
      <c r="G880" s="9">
        <v>1262908427.9050002</v>
      </c>
      <c r="H880" s="9">
        <v>1482830807.3699999</v>
      </c>
      <c r="I880" s="9">
        <v>1384968262.55</v>
      </c>
      <c r="J880" s="9">
        <f>H880-I880</f>
        <v>97862544.819999933</v>
      </c>
      <c r="K880" s="8">
        <f>IF(G880&lt;&gt;0,I880/H880,0)</f>
        <v>0.93400289208074094</v>
      </c>
      <c r="L880" s="8">
        <f>I880/H880</f>
        <v>0.93400289208074094</v>
      </c>
      <c r="AB880" s="7"/>
      <c r="AC880" s="7"/>
      <c r="AD880" s="7"/>
      <c r="AE880" s="7"/>
      <c r="AF880" s="6"/>
      <c r="AG880" s="5"/>
    </row>
    <row r="881" spans="1:33" s="4" customFormat="1" ht="27.75" customHeight="1" x14ac:dyDescent="0.25">
      <c r="A881" s="13" t="s">
        <v>1</v>
      </c>
      <c r="B881" s="13" t="s">
        <v>1</v>
      </c>
      <c r="C881" s="12">
        <v>2211111</v>
      </c>
      <c r="D881" s="11">
        <v>2</v>
      </c>
      <c r="E881" s="10" t="s">
        <v>2</v>
      </c>
      <c r="F881" s="9">
        <v>219350000.215</v>
      </c>
      <c r="G881" s="9">
        <v>111018026.01449999</v>
      </c>
      <c r="H881" s="9">
        <v>68004564.180000007</v>
      </c>
      <c r="I881" s="9">
        <v>46096406.810000002</v>
      </c>
      <c r="J881" s="9">
        <f>H881-I881</f>
        <v>21908157.370000005</v>
      </c>
      <c r="K881" s="8">
        <f>IF(G881&lt;&gt;0,I881/H881,0)</f>
        <v>0.67784283843049542</v>
      </c>
      <c r="L881" s="8">
        <f>I881/H881</f>
        <v>0.67784283843049542</v>
      </c>
      <c r="AB881" s="7"/>
      <c r="AC881" s="7"/>
      <c r="AD881" s="7"/>
      <c r="AE881" s="7"/>
      <c r="AF881" s="6"/>
      <c r="AG881" s="5"/>
    </row>
    <row r="882" spans="1:33" s="4" customFormat="1" ht="27.75" customHeight="1" x14ac:dyDescent="0.25">
      <c r="A882" s="13" t="s">
        <v>1</v>
      </c>
      <c r="B882" s="13" t="s">
        <v>1</v>
      </c>
      <c r="C882" s="12">
        <v>2211111</v>
      </c>
      <c r="D882" s="11">
        <v>3</v>
      </c>
      <c r="E882" s="10" t="s">
        <v>15</v>
      </c>
      <c r="F882" s="9">
        <v>181500000.303</v>
      </c>
      <c r="G882" s="9">
        <v>104491642.785</v>
      </c>
      <c r="H882" s="9">
        <v>154871085.59999999</v>
      </c>
      <c r="I882" s="9">
        <v>156466475.69999999</v>
      </c>
      <c r="J882" s="9">
        <f>H882-I882</f>
        <v>-1595390.099999994</v>
      </c>
      <c r="K882" s="8">
        <f>IF(G882&lt;&gt;0,I882/H882,0)</f>
        <v>1.0103014070949341</v>
      </c>
      <c r="L882" s="8">
        <f>I882/H882</f>
        <v>1.0103014070949341</v>
      </c>
      <c r="AB882" s="7"/>
      <c r="AC882" s="7"/>
      <c r="AD882" s="7"/>
      <c r="AE882" s="7"/>
      <c r="AF882" s="6"/>
      <c r="AG882" s="5"/>
    </row>
    <row r="883" spans="1:33" s="4" customFormat="1" ht="27.75" customHeight="1" x14ac:dyDescent="0.25">
      <c r="A883" s="13" t="s">
        <v>1</v>
      </c>
      <c r="B883" s="13" t="s">
        <v>1</v>
      </c>
      <c r="C883" s="12">
        <v>2211111</v>
      </c>
      <c r="D883" s="11">
        <v>4</v>
      </c>
      <c r="E883" s="10" t="s">
        <v>14</v>
      </c>
      <c r="F883" s="9">
        <v>113500000.25400001</v>
      </c>
      <c r="G883" s="9">
        <v>76921974</v>
      </c>
      <c r="H883" s="9">
        <v>46218846.539999999</v>
      </c>
      <c r="I883" s="9">
        <v>39547389.200000003</v>
      </c>
      <c r="J883" s="9">
        <f>H883-I883</f>
        <v>6671457.3399999961</v>
      </c>
      <c r="K883" s="8">
        <f>IF(G883&lt;&gt;0,I883/H883,0)</f>
        <v>0.85565504465313302</v>
      </c>
      <c r="L883" s="8">
        <f>I883/H883</f>
        <v>0.85565504465313302</v>
      </c>
      <c r="AB883" s="7"/>
      <c r="AC883" s="7"/>
      <c r="AD883" s="7"/>
      <c r="AE883" s="7"/>
      <c r="AF883" s="6"/>
      <c r="AG883" s="5"/>
    </row>
    <row r="884" spans="1:33" s="4" customFormat="1" ht="27.75" customHeight="1" x14ac:dyDescent="0.25">
      <c r="A884" s="13" t="s">
        <v>1</v>
      </c>
      <c r="B884" s="13" t="s">
        <v>1</v>
      </c>
      <c r="C884" s="12">
        <v>2211111</v>
      </c>
      <c r="D884" s="11">
        <v>5</v>
      </c>
      <c r="E884" s="10" t="s">
        <v>13</v>
      </c>
      <c r="F884" s="9">
        <v>1000000</v>
      </c>
      <c r="G884" s="9">
        <v>0</v>
      </c>
      <c r="H884" s="9">
        <v>0</v>
      </c>
      <c r="I884" s="9">
        <v>0</v>
      </c>
      <c r="J884" s="9">
        <f>H884-I884</f>
        <v>0</v>
      </c>
      <c r="K884" s="8">
        <f>IF(G884&lt;&gt;0,I884/H884,0)</f>
        <v>0</v>
      </c>
      <c r="L884" s="8"/>
      <c r="AB884" s="7"/>
      <c r="AC884" s="7"/>
      <c r="AD884" s="7"/>
      <c r="AE884" s="7"/>
      <c r="AF884" s="6"/>
      <c r="AG884" s="5"/>
    </row>
    <row r="885" spans="1:33" s="4" customFormat="1" ht="27.75" customHeight="1" x14ac:dyDescent="0.25">
      <c r="A885" s="13" t="s">
        <v>1</v>
      </c>
      <c r="B885" s="13" t="s">
        <v>1</v>
      </c>
      <c r="C885" s="12">
        <v>2211111</v>
      </c>
      <c r="D885" s="11">
        <v>7</v>
      </c>
      <c r="E885" s="10" t="s">
        <v>0</v>
      </c>
      <c r="F885" s="9">
        <v>263000000</v>
      </c>
      <c r="G885" s="9">
        <v>84750000</v>
      </c>
      <c r="H885" s="9">
        <v>31500000.140000001</v>
      </c>
      <c r="I885" s="9">
        <v>25700000</v>
      </c>
      <c r="J885" s="9">
        <f>H885-I885</f>
        <v>5800000.1400000006</v>
      </c>
      <c r="K885" s="8">
        <f>IF(G885&lt;&gt;0,I885/H885,0)</f>
        <v>0.81587301224691355</v>
      </c>
      <c r="L885" s="8">
        <f>I885/H885</f>
        <v>0.81587301224691355</v>
      </c>
      <c r="AB885" s="7"/>
      <c r="AC885" s="7"/>
      <c r="AD885" s="7"/>
      <c r="AE885" s="7"/>
      <c r="AF885" s="6"/>
      <c r="AG885" s="5"/>
    </row>
    <row r="886" spans="1:33" s="4" customFormat="1" ht="27.75" customHeight="1" x14ac:dyDescent="0.25">
      <c r="A886" s="13" t="s">
        <v>1</v>
      </c>
      <c r="B886" s="13" t="s">
        <v>1</v>
      </c>
      <c r="C886" s="12">
        <v>2211111</v>
      </c>
      <c r="D886" s="11">
        <v>9</v>
      </c>
      <c r="E886" s="10" t="s">
        <v>12</v>
      </c>
      <c r="F886" s="9">
        <v>31999999.969999999</v>
      </c>
      <c r="G886" s="9">
        <v>30337518.75</v>
      </c>
      <c r="H886" s="9">
        <v>9961055.9900000002</v>
      </c>
      <c r="I886" s="9">
        <v>6809056.0199999996</v>
      </c>
      <c r="J886" s="9">
        <f>H886-I886</f>
        <v>3151999.9700000007</v>
      </c>
      <c r="K886" s="8">
        <f>IF(G886&lt;&gt;0,I886/H886,0)</f>
        <v>0.68356768869040352</v>
      </c>
      <c r="L886" s="8">
        <f>I886/H886</f>
        <v>0.68356768869040352</v>
      </c>
      <c r="AB886" s="7"/>
      <c r="AC886" s="7"/>
      <c r="AD886" s="7"/>
      <c r="AE886" s="7"/>
      <c r="AF886" s="6"/>
      <c r="AG886" s="5"/>
    </row>
    <row r="887" spans="1:33" s="2" customFormat="1" ht="27.75" customHeight="1" x14ac:dyDescent="0.25">
      <c r="A887" s="31" t="s">
        <v>9</v>
      </c>
      <c r="B887" s="31" t="s">
        <v>9</v>
      </c>
      <c r="C887" s="31" t="s">
        <v>9</v>
      </c>
      <c r="D887" s="30">
        <v>2212</v>
      </c>
      <c r="E887" s="29" t="s">
        <v>30</v>
      </c>
      <c r="F887" s="28">
        <v>3631783587.8524599</v>
      </c>
      <c r="G887" s="28">
        <v>3118576047.5706387</v>
      </c>
      <c r="H887" s="28">
        <f>SUMIF($B$888:$B$912,"chap",H888:H912)</f>
        <v>1648750715.4000001</v>
      </c>
      <c r="I887" s="28">
        <f>SUMIF($B$888:$B$912,"chap",I888:I912)</f>
        <v>1627468438.2</v>
      </c>
      <c r="J887" s="28">
        <f>SUMIF($B$888:$B$912,"chap",J888:J912)</f>
        <v>21282277.199999984</v>
      </c>
      <c r="K887" s="27">
        <f>IF(G887&lt;&gt;0,I887/H887,0)</f>
        <v>0.98709187689732902</v>
      </c>
      <c r="L887" s="8">
        <f>I887/H887</f>
        <v>0.98709187689732902</v>
      </c>
      <c r="AB887" s="26"/>
      <c r="AC887" s="26"/>
      <c r="AD887" s="26"/>
      <c r="AE887" s="26"/>
      <c r="AF887" s="6"/>
    </row>
    <row r="888" spans="1:33" s="20" customFormat="1" ht="27.75" customHeight="1" x14ac:dyDescent="0.25">
      <c r="A888" s="25" t="s">
        <v>7</v>
      </c>
      <c r="B888" s="25" t="s">
        <v>7</v>
      </c>
      <c r="C888" s="25" t="s">
        <v>7</v>
      </c>
      <c r="D888" s="24">
        <v>22121</v>
      </c>
      <c r="E888" s="23" t="s">
        <v>6</v>
      </c>
      <c r="F888" s="22">
        <v>3631783587.8524599</v>
      </c>
      <c r="G888" s="22">
        <v>3118576047.5706387</v>
      </c>
      <c r="H888" s="22">
        <f>SUMIF($B$889:$B$912,"section",H889:H912)</f>
        <v>1648750715.4000001</v>
      </c>
      <c r="I888" s="22">
        <f>SUMIF($B$889:$B$912,"section",I889:I912)</f>
        <v>1627468438.2</v>
      </c>
      <c r="J888" s="22">
        <f>SUMIF($B$889:$B$912,"section",J889:J912)</f>
        <v>21282277.199999984</v>
      </c>
      <c r="K888" s="21">
        <f>IF(G888&lt;&gt;0,I888/H888,0)</f>
        <v>0.98709187689732902</v>
      </c>
      <c r="L888" s="8">
        <f>I888/H888</f>
        <v>0.98709187689732902</v>
      </c>
      <c r="AF888" s="6"/>
    </row>
    <row r="889" spans="1:33" s="2" customFormat="1" ht="27.75" customHeight="1" x14ac:dyDescent="0.25">
      <c r="A889" s="19" t="s">
        <v>5</v>
      </c>
      <c r="B889" s="19" t="s">
        <v>5</v>
      </c>
      <c r="C889" s="19" t="s">
        <v>5</v>
      </c>
      <c r="D889" s="18">
        <v>2212111</v>
      </c>
      <c r="E889" s="17" t="s">
        <v>30</v>
      </c>
      <c r="F889" s="16">
        <v>1560195459.9372702</v>
      </c>
      <c r="G889" s="16">
        <v>425498416.83397275</v>
      </c>
      <c r="H889" s="16">
        <f>SUMIF($B$890:$B$896,"article",H890:H896)</f>
        <v>132802838.86999999</v>
      </c>
      <c r="I889" s="16">
        <f>SUMIF($B$890:$B$896,"article",I890:I896)</f>
        <v>137566067.50999999</v>
      </c>
      <c r="J889" s="16">
        <f>SUMIF($B$890:$B$896,"article",J890:J896)</f>
        <v>-4763228.6399999941</v>
      </c>
      <c r="K889" s="15">
        <f>IF(G889&lt;&gt;0,I889/H889,0)</f>
        <v>1.0358669188138567</v>
      </c>
      <c r="L889" s="8">
        <f>I889/H889</f>
        <v>1.0358669188138567</v>
      </c>
      <c r="AB889" s="14"/>
      <c r="AC889" s="14"/>
      <c r="AD889" s="14"/>
      <c r="AE889" s="14"/>
      <c r="AF889" s="6"/>
    </row>
    <row r="890" spans="1:33" s="4" customFormat="1" ht="27.75" customHeight="1" x14ac:dyDescent="0.25">
      <c r="A890" s="13" t="s">
        <v>1</v>
      </c>
      <c r="B890" s="13" t="s">
        <v>1</v>
      </c>
      <c r="C890" s="12">
        <v>2212111</v>
      </c>
      <c r="D890" s="11">
        <v>1</v>
      </c>
      <c r="E890" s="10" t="s">
        <v>3</v>
      </c>
      <c r="F890" s="9">
        <v>1169534173.75881</v>
      </c>
      <c r="G890" s="9">
        <v>398282233.65252221</v>
      </c>
      <c r="H890" s="9">
        <v>132602838.66</v>
      </c>
      <c r="I890" s="9">
        <v>137566067.50999999</v>
      </c>
      <c r="J890" s="9">
        <f>H890-I890</f>
        <v>-4963228.849999994</v>
      </c>
      <c r="K890" s="8">
        <f>IF(G890&lt;&gt;0,I890/H890,0)</f>
        <v>1.0374292805505163</v>
      </c>
      <c r="L890" s="8">
        <f>I890/H890</f>
        <v>1.0374292805505163</v>
      </c>
      <c r="AB890" s="7"/>
      <c r="AC890" s="7"/>
      <c r="AD890" s="7"/>
      <c r="AE890" s="7"/>
      <c r="AF890" s="6"/>
      <c r="AG890" s="5"/>
    </row>
    <row r="891" spans="1:33" s="4" customFormat="1" ht="27.75" customHeight="1" x14ac:dyDescent="0.25">
      <c r="A891" s="13" t="s">
        <v>1</v>
      </c>
      <c r="B891" s="13" t="s">
        <v>1</v>
      </c>
      <c r="C891" s="12">
        <v>2212111</v>
      </c>
      <c r="D891" s="11">
        <v>2</v>
      </c>
      <c r="E891" s="10" t="s">
        <v>2</v>
      </c>
      <c r="F891" s="9">
        <v>157399572.20999998</v>
      </c>
      <c r="G891" s="9">
        <v>12131293.431450546</v>
      </c>
      <c r="H891" s="9">
        <v>0.21</v>
      </c>
      <c r="I891" s="9">
        <v>0</v>
      </c>
      <c r="J891" s="9">
        <f>H891-I891</f>
        <v>0.21</v>
      </c>
      <c r="K891" s="8">
        <f>IF(G891&lt;&gt;0,I891/H891,0)</f>
        <v>0</v>
      </c>
      <c r="L891" s="8">
        <f>I891/H891</f>
        <v>0</v>
      </c>
      <c r="AB891" s="7"/>
      <c r="AC891" s="7"/>
      <c r="AD891" s="7"/>
      <c r="AE891" s="7"/>
      <c r="AF891" s="6"/>
      <c r="AG891" s="5"/>
    </row>
    <row r="892" spans="1:33" s="4" customFormat="1" ht="27.75" customHeight="1" x14ac:dyDescent="0.25">
      <c r="A892" s="13" t="s">
        <v>1</v>
      </c>
      <c r="B892" s="13" t="s">
        <v>1</v>
      </c>
      <c r="C892" s="12">
        <v>2212111</v>
      </c>
      <c r="D892" s="11">
        <v>3</v>
      </c>
      <c r="E892" s="10" t="s">
        <v>15</v>
      </c>
      <c r="F892" s="9">
        <v>229891713.65546003</v>
      </c>
      <c r="G892" s="9">
        <v>12025000.749999993</v>
      </c>
      <c r="H892" s="9">
        <v>0</v>
      </c>
      <c r="I892" s="9">
        <v>0</v>
      </c>
      <c r="J892" s="9">
        <f>H892-I892</f>
        <v>0</v>
      </c>
      <c r="K892" s="8" t="e">
        <f>IF(G892&lt;&gt;0,I892/H892,0)</f>
        <v>#DIV/0!</v>
      </c>
      <c r="L892" s="8"/>
      <c r="AB892" s="7"/>
      <c r="AC892" s="7"/>
      <c r="AD892" s="7"/>
      <c r="AE892" s="7"/>
      <c r="AF892" s="6"/>
      <c r="AG892" s="5"/>
    </row>
    <row r="893" spans="1:33" s="4" customFormat="1" ht="27.75" customHeight="1" x14ac:dyDescent="0.25">
      <c r="A893" s="13" t="s">
        <v>1</v>
      </c>
      <c r="B893" s="13" t="s">
        <v>1</v>
      </c>
      <c r="C893" s="12">
        <v>2212111</v>
      </c>
      <c r="D893" s="11">
        <v>4</v>
      </c>
      <c r="E893" s="10" t="s">
        <v>14</v>
      </c>
      <c r="F893" s="9">
        <v>3369999.9800000004</v>
      </c>
      <c r="G893" s="9">
        <v>534889</v>
      </c>
      <c r="H893" s="9">
        <v>0</v>
      </c>
      <c r="I893" s="9">
        <v>0</v>
      </c>
      <c r="J893" s="9">
        <f>H893-I893</f>
        <v>0</v>
      </c>
      <c r="K893" s="8" t="e">
        <f>IF(G893&lt;&gt;0,I893/H893,0)</f>
        <v>#DIV/0!</v>
      </c>
      <c r="L893" s="8"/>
      <c r="AB893" s="7"/>
      <c r="AC893" s="7"/>
      <c r="AD893" s="7"/>
      <c r="AE893" s="7"/>
      <c r="AF893" s="6"/>
      <c r="AG893" s="5"/>
    </row>
    <row r="894" spans="1:33" s="4" customFormat="1" ht="27.75" customHeight="1" x14ac:dyDescent="0.25">
      <c r="A894" s="13" t="s">
        <v>1</v>
      </c>
      <c r="B894" s="13" t="s">
        <v>1</v>
      </c>
      <c r="C894" s="12">
        <v>2212111</v>
      </c>
      <c r="D894" s="11">
        <v>5</v>
      </c>
      <c r="E894" s="10" t="s">
        <v>13</v>
      </c>
      <c r="F894" s="9">
        <v>0</v>
      </c>
      <c r="G894" s="9">
        <v>0</v>
      </c>
      <c r="H894" s="9">
        <v>0</v>
      </c>
      <c r="I894" s="9">
        <v>0</v>
      </c>
      <c r="J894" s="9">
        <f>H894-I894</f>
        <v>0</v>
      </c>
      <c r="K894" s="8">
        <f>IF(G894&lt;&gt;0,I894/H894,0)</f>
        <v>0</v>
      </c>
      <c r="L894" s="8"/>
      <c r="AB894" s="7"/>
      <c r="AC894" s="7"/>
      <c r="AD894" s="7"/>
      <c r="AE894" s="7"/>
      <c r="AF894" s="6"/>
      <c r="AG894" s="5"/>
    </row>
    <row r="895" spans="1:33" s="4" customFormat="1" ht="27.75" customHeight="1" x14ac:dyDescent="0.25">
      <c r="A895" s="13" t="s">
        <v>1</v>
      </c>
      <c r="B895" s="13" t="s">
        <v>1</v>
      </c>
      <c r="C895" s="12">
        <v>2212111</v>
      </c>
      <c r="D895" s="11">
        <v>7</v>
      </c>
      <c r="E895" s="10" t="s">
        <v>0</v>
      </c>
      <c r="F895" s="9">
        <v>0</v>
      </c>
      <c r="G895" s="9">
        <v>0</v>
      </c>
      <c r="H895" s="9">
        <v>0</v>
      </c>
      <c r="I895" s="9">
        <v>0</v>
      </c>
      <c r="J895" s="9">
        <f>H895-I895</f>
        <v>0</v>
      </c>
      <c r="K895" s="8">
        <f>IF(G895&lt;&gt;0,I895/H895,0)</f>
        <v>0</v>
      </c>
      <c r="L895" s="8"/>
      <c r="AB895" s="7"/>
      <c r="AC895" s="7"/>
      <c r="AD895" s="7"/>
      <c r="AE895" s="7"/>
      <c r="AF895" s="6"/>
      <c r="AG895" s="5"/>
    </row>
    <row r="896" spans="1:33" s="4" customFormat="1" ht="27.75" customHeight="1" x14ac:dyDescent="0.25">
      <c r="A896" s="13" t="s">
        <v>1</v>
      </c>
      <c r="B896" s="13" t="s">
        <v>1</v>
      </c>
      <c r="C896" s="12">
        <v>2212111</v>
      </c>
      <c r="D896" s="11">
        <v>9</v>
      </c>
      <c r="E896" s="10" t="s">
        <v>12</v>
      </c>
      <c r="F896" s="9">
        <v>0.33300000000000007</v>
      </c>
      <c r="G896" s="9">
        <v>2525000</v>
      </c>
      <c r="H896" s="9">
        <v>200000</v>
      </c>
      <c r="I896" s="9">
        <v>0</v>
      </c>
      <c r="J896" s="9">
        <f>H896-I896</f>
        <v>200000</v>
      </c>
      <c r="K896" s="8">
        <f>IF(G896&lt;&gt;0,I896/H896,0)</f>
        <v>0</v>
      </c>
      <c r="L896" s="8">
        <f>I896/H896</f>
        <v>0</v>
      </c>
      <c r="AB896" s="7"/>
      <c r="AC896" s="7"/>
      <c r="AD896" s="7"/>
      <c r="AE896" s="7"/>
      <c r="AF896" s="6"/>
      <c r="AG896" s="5"/>
    </row>
    <row r="897" spans="1:33" s="2" customFormat="1" ht="27.75" customHeight="1" x14ac:dyDescent="0.25">
      <c r="A897" s="19" t="s">
        <v>5</v>
      </c>
      <c r="B897" s="19" t="s">
        <v>5</v>
      </c>
      <c r="C897" s="19" t="s">
        <v>5</v>
      </c>
      <c r="D897" s="18">
        <v>2212112</v>
      </c>
      <c r="E897" s="17" t="s">
        <v>29</v>
      </c>
      <c r="F897" s="16">
        <v>139520558.06954736</v>
      </c>
      <c r="G897" s="16">
        <v>905111161.34986115</v>
      </c>
      <c r="H897" s="16">
        <f>SUMIF($B$898:$B$904,"article",H898:H904)</f>
        <v>0.35</v>
      </c>
      <c r="I897" s="16">
        <f>SUMIF($B$898:$B$904,"article",I898:I904)</f>
        <v>0</v>
      </c>
      <c r="J897" s="16">
        <f>SUMIF($B$898:$B$904,"article",J898:J904)</f>
        <v>0.35</v>
      </c>
      <c r="K897" s="15">
        <f>IF(G897&lt;&gt;0,I897/H897,0)</f>
        <v>0</v>
      </c>
      <c r="L897" s="8">
        <f>I897/H897</f>
        <v>0</v>
      </c>
      <c r="M897" s="14">
        <f>SUMIF($B$898:$B$904,"article",M898:M904)</f>
        <v>0</v>
      </c>
      <c r="N897" s="14">
        <f>SUMIF($B$898:$B$904,"article",N898:N904)</f>
        <v>0</v>
      </c>
      <c r="O897" s="14">
        <f>SUMIF($B$898:$B$904,"article",O898:O904)</f>
        <v>0</v>
      </c>
      <c r="P897" s="14">
        <f>SUMIF($B$898:$B$904,"article",P898:P904)</f>
        <v>0</v>
      </c>
      <c r="Q897" s="14">
        <f>SUMIF($B$898:$B$904,"article",Q898:Q904)</f>
        <v>0</v>
      </c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6"/>
    </row>
    <row r="898" spans="1:33" s="4" customFormat="1" ht="27.75" customHeight="1" x14ac:dyDescent="0.25">
      <c r="A898" s="13" t="s">
        <v>1</v>
      </c>
      <c r="B898" s="13" t="s">
        <v>1</v>
      </c>
      <c r="C898" s="12">
        <v>2212112</v>
      </c>
      <c r="D898" s="11">
        <v>1</v>
      </c>
      <c r="E898" s="10" t="s">
        <v>3</v>
      </c>
      <c r="F898" s="9">
        <v>66230558.402547345</v>
      </c>
      <c r="G898" s="9">
        <v>899861161.34986115</v>
      </c>
      <c r="H898" s="9">
        <v>0.35</v>
      </c>
      <c r="I898" s="9">
        <v>0</v>
      </c>
      <c r="J898" s="9">
        <f>H898-I898</f>
        <v>0.35</v>
      </c>
      <c r="K898" s="8">
        <f>IF(G898&lt;&gt;0,I898/H898,0)</f>
        <v>0</v>
      </c>
      <c r="L898" s="8">
        <f>I898/H898</f>
        <v>0</v>
      </c>
      <c r="AB898" s="7"/>
      <c r="AC898" s="7"/>
      <c r="AD898" s="7"/>
      <c r="AE898" s="7"/>
      <c r="AF898" s="6"/>
      <c r="AG898" s="5"/>
    </row>
    <row r="899" spans="1:33" s="4" customFormat="1" ht="27.75" customHeight="1" x14ac:dyDescent="0.25">
      <c r="A899" s="13" t="s">
        <v>1</v>
      </c>
      <c r="B899" s="13" t="s">
        <v>1</v>
      </c>
      <c r="C899" s="12">
        <v>2212112</v>
      </c>
      <c r="D899" s="11">
        <v>2</v>
      </c>
      <c r="E899" s="10" t="s">
        <v>2</v>
      </c>
      <c r="F899" s="9">
        <v>53700000</v>
      </c>
      <c r="G899" s="9">
        <v>5250000</v>
      </c>
      <c r="H899" s="9">
        <v>0</v>
      </c>
      <c r="I899" s="9">
        <v>0</v>
      </c>
      <c r="J899" s="9">
        <f>H899-I899</f>
        <v>0</v>
      </c>
      <c r="K899" s="8" t="e">
        <f>IF(G899&lt;&gt;0,I899/H899,0)</f>
        <v>#DIV/0!</v>
      </c>
      <c r="L899" s="8"/>
      <c r="AB899" s="7"/>
      <c r="AC899" s="7"/>
      <c r="AD899" s="7"/>
      <c r="AE899" s="7"/>
      <c r="AF899" s="6"/>
      <c r="AG899" s="5"/>
    </row>
    <row r="900" spans="1:33" s="4" customFormat="1" ht="27.75" customHeight="1" x14ac:dyDescent="0.25">
      <c r="A900" s="13" t="s">
        <v>1</v>
      </c>
      <c r="B900" s="13" t="s">
        <v>1</v>
      </c>
      <c r="C900" s="12">
        <v>2212112</v>
      </c>
      <c r="D900" s="11">
        <v>3</v>
      </c>
      <c r="E900" s="10" t="s">
        <v>15</v>
      </c>
      <c r="F900" s="9">
        <v>0</v>
      </c>
      <c r="G900" s="9">
        <v>0</v>
      </c>
      <c r="H900" s="9">
        <v>0</v>
      </c>
      <c r="I900" s="9">
        <v>0</v>
      </c>
      <c r="J900" s="9">
        <f>H900-I900</f>
        <v>0</v>
      </c>
      <c r="K900" s="8">
        <f>IF(G900&lt;&gt;0,I900/H900,0)</f>
        <v>0</v>
      </c>
      <c r="L900" s="8"/>
      <c r="AB900" s="7"/>
      <c r="AC900" s="7"/>
      <c r="AD900" s="7"/>
      <c r="AE900" s="7"/>
      <c r="AF900" s="6"/>
      <c r="AG900" s="5"/>
    </row>
    <row r="901" spans="1:33" s="4" customFormat="1" ht="27.75" customHeight="1" x14ac:dyDescent="0.25">
      <c r="A901" s="13" t="s">
        <v>1</v>
      </c>
      <c r="B901" s="13" t="s">
        <v>1</v>
      </c>
      <c r="C901" s="12">
        <v>2212112</v>
      </c>
      <c r="D901" s="11">
        <v>4</v>
      </c>
      <c r="E901" s="10" t="s">
        <v>14</v>
      </c>
      <c r="F901" s="9">
        <v>0</v>
      </c>
      <c r="G901" s="9">
        <v>0</v>
      </c>
      <c r="H901" s="9">
        <v>0</v>
      </c>
      <c r="I901" s="9">
        <v>0</v>
      </c>
      <c r="J901" s="9">
        <f>H901-I901</f>
        <v>0</v>
      </c>
      <c r="K901" s="8">
        <f>IF(G901&lt;&gt;0,I901/H901,0)</f>
        <v>0</v>
      </c>
      <c r="L901" s="8"/>
      <c r="AB901" s="7"/>
      <c r="AC901" s="7"/>
      <c r="AD901" s="7"/>
      <c r="AE901" s="7"/>
      <c r="AF901" s="6"/>
      <c r="AG901" s="5"/>
    </row>
    <row r="902" spans="1:33" s="4" customFormat="1" ht="27.75" customHeight="1" x14ac:dyDescent="0.25">
      <c r="A902" s="13" t="s">
        <v>1</v>
      </c>
      <c r="B902" s="13" t="s">
        <v>1</v>
      </c>
      <c r="C902" s="12">
        <v>2212112</v>
      </c>
      <c r="D902" s="11">
        <v>5</v>
      </c>
      <c r="E902" s="10" t="s">
        <v>13</v>
      </c>
      <c r="F902" s="9">
        <v>0</v>
      </c>
      <c r="G902" s="9">
        <v>0</v>
      </c>
      <c r="H902" s="9">
        <v>0</v>
      </c>
      <c r="I902" s="9">
        <v>0</v>
      </c>
      <c r="J902" s="9">
        <f>H902-I902</f>
        <v>0</v>
      </c>
      <c r="K902" s="8">
        <f>IF(G902&lt;&gt;0,I902/H902,0)</f>
        <v>0</v>
      </c>
      <c r="L902" s="8"/>
      <c r="AB902" s="7"/>
      <c r="AC902" s="7"/>
      <c r="AD902" s="7"/>
      <c r="AE902" s="7"/>
      <c r="AF902" s="6"/>
      <c r="AG902" s="5"/>
    </row>
    <row r="903" spans="1:33" s="4" customFormat="1" ht="27.75" customHeight="1" x14ac:dyDescent="0.25">
      <c r="A903" s="13" t="s">
        <v>1</v>
      </c>
      <c r="B903" s="13" t="s">
        <v>1</v>
      </c>
      <c r="C903" s="12">
        <v>2212112</v>
      </c>
      <c r="D903" s="11">
        <v>7</v>
      </c>
      <c r="E903" s="10" t="s">
        <v>0</v>
      </c>
      <c r="F903" s="9">
        <v>19590000</v>
      </c>
      <c r="G903" s="9">
        <v>0</v>
      </c>
      <c r="H903" s="9">
        <v>0</v>
      </c>
      <c r="I903" s="9">
        <v>0</v>
      </c>
      <c r="J903" s="9">
        <f>H903-I903</f>
        <v>0</v>
      </c>
      <c r="K903" s="8">
        <f>IF(G903&lt;&gt;0,I903/H903,0)</f>
        <v>0</v>
      </c>
      <c r="L903" s="8"/>
      <c r="AB903" s="7"/>
      <c r="AC903" s="7"/>
      <c r="AD903" s="7"/>
      <c r="AE903" s="7"/>
      <c r="AF903" s="6"/>
      <c r="AG903" s="5"/>
    </row>
    <row r="904" spans="1:33" s="4" customFormat="1" ht="27.75" customHeight="1" x14ac:dyDescent="0.25">
      <c r="A904" s="13" t="s">
        <v>1</v>
      </c>
      <c r="B904" s="13" t="s">
        <v>1</v>
      </c>
      <c r="C904" s="12">
        <v>2212112</v>
      </c>
      <c r="D904" s="11">
        <v>9</v>
      </c>
      <c r="E904" s="10" t="s">
        <v>12</v>
      </c>
      <c r="F904" s="9">
        <v>-0.33300001919269562</v>
      </c>
      <c r="G904" s="9">
        <v>0</v>
      </c>
      <c r="H904" s="9">
        <v>0</v>
      </c>
      <c r="I904" s="9">
        <v>0</v>
      </c>
      <c r="J904" s="9">
        <f>H904-I904</f>
        <v>0</v>
      </c>
      <c r="K904" s="8">
        <f>IF(G904&lt;&gt;0,I904/H904,0)</f>
        <v>0</v>
      </c>
      <c r="L904" s="8"/>
      <c r="AB904" s="7"/>
      <c r="AC904" s="7"/>
      <c r="AD904" s="7"/>
      <c r="AE904" s="7"/>
      <c r="AF904" s="6"/>
      <c r="AG904" s="5"/>
    </row>
    <row r="905" spans="1:33" s="2" customFormat="1" ht="27.75" customHeight="1" x14ac:dyDescent="0.25">
      <c r="A905" s="19" t="s">
        <v>5</v>
      </c>
      <c r="B905" s="19" t="s">
        <v>5</v>
      </c>
      <c r="C905" s="19" t="s">
        <v>5</v>
      </c>
      <c r="D905" s="18">
        <v>2212211</v>
      </c>
      <c r="E905" s="17" t="s">
        <v>28</v>
      </c>
      <c r="F905" s="16">
        <v>1932067569.8456426</v>
      </c>
      <c r="G905" s="16">
        <v>1787966469.3868046</v>
      </c>
      <c r="H905" s="16">
        <f>SUMIF($B$906:$B$912,"article",H906:H912)</f>
        <v>1515947876.1800001</v>
      </c>
      <c r="I905" s="16">
        <f>SUMIF($B$906:$B$912,"article",I906:I912)</f>
        <v>1489902370.6900001</v>
      </c>
      <c r="J905" s="16">
        <f>SUMIF($B$906:$B$912,"article",J906:J912)</f>
        <v>26045505.48999998</v>
      </c>
      <c r="K905" s="15">
        <f>IF(G905&lt;&gt;0,I905/H905,0)</f>
        <v>0.98281899668237183</v>
      </c>
      <c r="L905" s="8">
        <f>I905/H905</f>
        <v>0.98281899668237183</v>
      </c>
      <c r="AB905" s="14"/>
      <c r="AC905" s="14"/>
      <c r="AD905" s="14"/>
      <c r="AE905" s="14"/>
      <c r="AF905" s="6"/>
    </row>
    <row r="906" spans="1:33" s="4" customFormat="1" ht="27.75" customHeight="1" x14ac:dyDescent="0.25">
      <c r="A906" s="13" t="s">
        <v>1</v>
      </c>
      <c r="B906" s="13" t="s">
        <v>1</v>
      </c>
      <c r="C906" s="12">
        <v>2212211</v>
      </c>
      <c r="D906" s="11">
        <v>1</v>
      </c>
      <c r="E906" s="10" t="s">
        <v>3</v>
      </c>
      <c r="F906" s="9">
        <v>1047018579.8386426</v>
      </c>
      <c r="G906" s="9">
        <v>1254890681.0618045</v>
      </c>
      <c r="H906" s="9">
        <v>1402532459.0899999</v>
      </c>
      <c r="I906" s="9">
        <v>1397447123.0599999</v>
      </c>
      <c r="J906" s="9">
        <f>H906-I906</f>
        <v>5085336.0299999714</v>
      </c>
      <c r="K906" s="8">
        <f>IF(G906&lt;&gt;0,I906/H906,0)</f>
        <v>0.99637417587233634</v>
      </c>
      <c r="L906" s="8">
        <f>I906/H906</f>
        <v>0.99637417587233634</v>
      </c>
      <c r="AB906" s="7"/>
      <c r="AC906" s="7"/>
      <c r="AD906" s="7"/>
      <c r="AE906" s="7"/>
      <c r="AF906" s="6"/>
      <c r="AG906" s="5"/>
    </row>
    <row r="907" spans="1:33" s="4" customFormat="1" ht="27.75" customHeight="1" x14ac:dyDescent="0.25">
      <c r="A907" s="13" t="s">
        <v>1</v>
      </c>
      <c r="B907" s="13" t="s">
        <v>1</v>
      </c>
      <c r="C907" s="12">
        <v>2212211</v>
      </c>
      <c r="D907" s="11">
        <v>2</v>
      </c>
      <c r="E907" s="10" t="s">
        <v>2</v>
      </c>
      <c r="F907" s="9">
        <v>156788195.78999999</v>
      </c>
      <c r="G907" s="9">
        <v>200076545.90000001</v>
      </c>
      <c r="H907" s="9">
        <v>24845048.75</v>
      </c>
      <c r="I907" s="9">
        <v>19902932.400000002</v>
      </c>
      <c r="J907" s="9">
        <f>H907-I907</f>
        <v>4942116.3499999978</v>
      </c>
      <c r="K907" s="8">
        <f>IF(G907&lt;&gt;0,I907/H907,0)</f>
        <v>0.8010824450485331</v>
      </c>
      <c r="L907" s="8">
        <f>I907/H907</f>
        <v>0.8010824450485331</v>
      </c>
      <c r="AB907" s="7"/>
      <c r="AC907" s="7"/>
      <c r="AD907" s="7"/>
      <c r="AE907" s="7"/>
      <c r="AF907" s="6"/>
      <c r="AG907" s="5"/>
    </row>
    <row r="908" spans="1:33" s="4" customFormat="1" ht="27.75" customHeight="1" x14ac:dyDescent="0.25">
      <c r="A908" s="13" t="s">
        <v>1</v>
      </c>
      <c r="B908" s="13" t="s">
        <v>1</v>
      </c>
      <c r="C908" s="12">
        <v>2212211</v>
      </c>
      <c r="D908" s="11">
        <v>3</v>
      </c>
      <c r="E908" s="10" t="s">
        <v>15</v>
      </c>
      <c r="F908" s="9">
        <v>123659131.86999997</v>
      </c>
      <c r="G908" s="9">
        <v>241995242.42500007</v>
      </c>
      <c r="H908" s="9">
        <v>81228898.640000001</v>
      </c>
      <c r="I908" s="9">
        <v>69210845.229999989</v>
      </c>
      <c r="J908" s="9">
        <f>H908-I908</f>
        <v>12018053.410000011</v>
      </c>
      <c r="K908" s="8">
        <f>IF(G908&lt;&gt;0,I908/H908,0)</f>
        <v>0.85204707177844341</v>
      </c>
      <c r="L908" s="8">
        <f>I908/H908</f>
        <v>0.85204707177844341</v>
      </c>
      <c r="AB908" s="7"/>
      <c r="AC908" s="7"/>
      <c r="AD908" s="7"/>
      <c r="AE908" s="7"/>
      <c r="AF908" s="6"/>
      <c r="AG908" s="5"/>
    </row>
    <row r="909" spans="1:33" s="4" customFormat="1" ht="27.75" customHeight="1" x14ac:dyDescent="0.25">
      <c r="A909" s="13" t="s">
        <v>1</v>
      </c>
      <c r="B909" s="13" t="s">
        <v>1</v>
      </c>
      <c r="C909" s="12">
        <v>2212211</v>
      </c>
      <c r="D909" s="11">
        <v>4</v>
      </c>
      <c r="E909" s="10" t="s">
        <v>14</v>
      </c>
      <c r="F909" s="9">
        <v>41461674.680000007</v>
      </c>
      <c r="G909" s="9">
        <v>11000000</v>
      </c>
      <c r="H909" s="9">
        <v>7341469.7000000002</v>
      </c>
      <c r="I909" s="9">
        <v>3341470</v>
      </c>
      <c r="J909" s="9">
        <f>H909-I909</f>
        <v>3999999.7</v>
      </c>
      <c r="K909" s="8">
        <f>IF(G909&lt;&gt;0,I909/H909,0)</f>
        <v>0.4551500089961551</v>
      </c>
      <c r="L909" s="8">
        <f>I909/H909</f>
        <v>0.4551500089961551</v>
      </c>
      <c r="AB909" s="7"/>
      <c r="AC909" s="7"/>
      <c r="AD909" s="7"/>
      <c r="AE909" s="7"/>
      <c r="AF909" s="6"/>
      <c r="AG909" s="5"/>
    </row>
    <row r="910" spans="1:33" s="4" customFormat="1" ht="27.75" customHeight="1" x14ac:dyDescent="0.25">
      <c r="A910" s="13" t="s">
        <v>1</v>
      </c>
      <c r="B910" s="13" t="s">
        <v>1</v>
      </c>
      <c r="C910" s="12">
        <v>2212211</v>
      </c>
      <c r="D910" s="11">
        <v>5</v>
      </c>
      <c r="E910" s="10" t="s">
        <v>13</v>
      </c>
      <c r="F910" s="9">
        <v>2629988</v>
      </c>
      <c r="G910" s="9">
        <v>0</v>
      </c>
      <c r="H910" s="9">
        <v>0</v>
      </c>
      <c r="I910" s="9">
        <v>0</v>
      </c>
      <c r="J910" s="9">
        <f>H910-I910</f>
        <v>0</v>
      </c>
      <c r="K910" s="8">
        <f>IF(G910&lt;&gt;0,I910/H910,0)</f>
        <v>0</v>
      </c>
      <c r="L910" s="8"/>
      <c r="AB910" s="7"/>
      <c r="AC910" s="7"/>
      <c r="AD910" s="7"/>
      <c r="AE910" s="7"/>
      <c r="AF910" s="6"/>
      <c r="AG910" s="5"/>
    </row>
    <row r="911" spans="1:33" s="4" customFormat="1" ht="27.75" customHeight="1" x14ac:dyDescent="0.25">
      <c r="A911" s="13" t="s">
        <v>1</v>
      </c>
      <c r="B911" s="13" t="s">
        <v>1</v>
      </c>
      <c r="C911" s="12">
        <v>2212211</v>
      </c>
      <c r="D911" s="11">
        <v>7</v>
      </c>
      <c r="E911" s="10" t="s">
        <v>0</v>
      </c>
      <c r="F911" s="9">
        <v>560510000</v>
      </c>
      <c r="G911" s="9">
        <v>79654000</v>
      </c>
      <c r="H911" s="9">
        <v>0</v>
      </c>
      <c r="I911" s="9">
        <v>0</v>
      </c>
      <c r="J911" s="9">
        <f>H911-I911</f>
        <v>0</v>
      </c>
      <c r="K911" s="8" t="e">
        <f>IF(G911&lt;&gt;0,I911/H911,0)</f>
        <v>#DIV/0!</v>
      </c>
      <c r="L911" s="8"/>
      <c r="AB911" s="7"/>
      <c r="AC911" s="7"/>
      <c r="AD911" s="7"/>
      <c r="AE911" s="7"/>
      <c r="AF911" s="6"/>
      <c r="AG911" s="5"/>
    </row>
    <row r="912" spans="1:33" s="4" customFormat="1" ht="27.75" customHeight="1" x14ac:dyDescent="0.25">
      <c r="A912" s="13" t="s">
        <v>1</v>
      </c>
      <c r="B912" s="13" t="s">
        <v>1</v>
      </c>
      <c r="C912" s="12">
        <v>2212211</v>
      </c>
      <c r="D912" s="11">
        <v>9</v>
      </c>
      <c r="E912" s="10" t="s">
        <v>12</v>
      </c>
      <c r="F912" s="9">
        <v>-0.33300001919269562</v>
      </c>
      <c r="G912" s="9">
        <v>350000</v>
      </c>
      <c r="H912" s="9">
        <v>0</v>
      </c>
      <c r="I912" s="9">
        <v>0</v>
      </c>
      <c r="J912" s="9">
        <f>H912-I912</f>
        <v>0</v>
      </c>
      <c r="K912" s="8" t="e">
        <f>IF(G912&lt;&gt;0,I912/H912,0)</f>
        <v>#DIV/0!</v>
      </c>
      <c r="L912" s="8"/>
      <c r="AB912" s="7"/>
      <c r="AC912" s="7"/>
      <c r="AD912" s="7"/>
      <c r="AE912" s="7"/>
      <c r="AF912" s="6"/>
      <c r="AG912" s="5"/>
    </row>
    <row r="913" spans="1:33" s="2" customFormat="1" ht="27.75" customHeight="1" x14ac:dyDescent="0.25">
      <c r="A913" s="38" t="s">
        <v>21</v>
      </c>
      <c r="B913" s="38" t="s">
        <v>21</v>
      </c>
      <c r="C913" s="38" t="s">
        <v>21</v>
      </c>
      <c r="D913" s="37">
        <v>3</v>
      </c>
      <c r="E913" s="36" t="s">
        <v>27</v>
      </c>
      <c r="F913" s="35">
        <v>1122648802.5300002</v>
      </c>
      <c r="G913" s="35">
        <v>1575010080.64575</v>
      </c>
      <c r="H913" s="35">
        <f>SUMIF($B$914:$B$947,"MIN",H914:H947)</f>
        <v>2293930041.5099998</v>
      </c>
      <c r="I913" s="35">
        <f>SUMIF($B$914:$B$947,"MIN",I914:I947)</f>
        <v>2261620685.46</v>
      </c>
      <c r="J913" s="35">
        <f>SUMIF($B$914:$B$947,"MIN",J914:J947)</f>
        <v>32309356.050000068</v>
      </c>
      <c r="K913" s="34">
        <f>IF(G913&lt;&gt;0,I913/H913,0)</f>
        <v>0.98591528273951556</v>
      </c>
      <c r="L913" s="8">
        <f>I913/H913</f>
        <v>0.98591528273951556</v>
      </c>
      <c r="AB913" s="33"/>
      <c r="AC913" s="33"/>
      <c r="AD913" s="33"/>
      <c r="AE913" s="33"/>
      <c r="AF913" s="6"/>
      <c r="AG913" s="32"/>
    </row>
    <row r="914" spans="1:33" s="2" customFormat="1" ht="27.75" customHeight="1" x14ac:dyDescent="0.25">
      <c r="A914" s="31" t="s">
        <v>9</v>
      </c>
      <c r="B914" s="31" t="s">
        <v>9</v>
      </c>
      <c r="C914" s="31" t="s">
        <v>9</v>
      </c>
      <c r="D914" s="30">
        <v>3211</v>
      </c>
      <c r="E914" s="29" t="s">
        <v>26</v>
      </c>
      <c r="F914" s="28">
        <v>1122648802.5300002</v>
      </c>
      <c r="G914" s="28">
        <v>1575010080.64575</v>
      </c>
      <c r="H914" s="28">
        <f>SUMIF($B$915:$B$947,"chap",H915:H947)</f>
        <v>2293930041.5099998</v>
      </c>
      <c r="I914" s="28">
        <f>SUMIF($B$915:$B$947,"chap",I915:I947)</f>
        <v>2261620685.46</v>
      </c>
      <c r="J914" s="28">
        <f>SUMIF($B$915:$B$947,"chap",J915:J947)</f>
        <v>32309356.050000068</v>
      </c>
      <c r="K914" s="27">
        <f>IF(G914&lt;&gt;0,I914/H914,0)</f>
        <v>0.98591528273951556</v>
      </c>
      <c r="L914" s="8">
        <f>I914/H914</f>
        <v>0.98591528273951556</v>
      </c>
      <c r="AB914" s="26"/>
      <c r="AC914" s="26"/>
      <c r="AD914" s="26"/>
      <c r="AE914" s="26"/>
      <c r="AF914" s="6"/>
    </row>
    <row r="915" spans="1:33" s="20" customFormat="1" ht="27.75" customHeight="1" x14ac:dyDescent="0.25">
      <c r="A915" s="25" t="s">
        <v>7</v>
      </c>
      <c r="B915" s="25" t="s">
        <v>7</v>
      </c>
      <c r="C915" s="25" t="s">
        <v>7</v>
      </c>
      <c r="D915" s="24">
        <v>32111</v>
      </c>
      <c r="E915" s="23" t="s">
        <v>6</v>
      </c>
      <c r="F915" s="22">
        <v>1122648802.5300002</v>
      </c>
      <c r="G915" s="22">
        <v>1575010080.64575</v>
      </c>
      <c r="H915" s="22">
        <f>SUMIF($B$915:$B$947,"section",H915:H947)</f>
        <v>2293930041.5099998</v>
      </c>
      <c r="I915" s="22">
        <f>SUMIF($B$915:$B$947,"section",I915:I947)</f>
        <v>2261620685.46</v>
      </c>
      <c r="J915" s="22">
        <f>SUMIF($B$915:$B$947,"section",J915:J947)</f>
        <v>32309356.050000068</v>
      </c>
      <c r="K915" s="21">
        <f>IF(G915&lt;&gt;0,I915/H915,0)</f>
        <v>0.98591528273951556</v>
      </c>
      <c r="L915" s="8">
        <f>I915/H915</f>
        <v>0.98591528273951556</v>
      </c>
      <c r="AF915" s="6"/>
    </row>
    <row r="916" spans="1:33" s="2" customFormat="1" ht="27.75" customHeight="1" x14ac:dyDescent="0.25">
      <c r="A916" s="19" t="s">
        <v>5</v>
      </c>
      <c r="B916" s="19" t="s">
        <v>5</v>
      </c>
      <c r="C916" s="19" t="s">
        <v>5</v>
      </c>
      <c r="D916" s="18">
        <v>3211111</v>
      </c>
      <c r="E916" s="17" t="s">
        <v>25</v>
      </c>
      <c r="F916" s="16">
        <v>229057886.745</v>
      </c>
      <c r="G916" s="16">
        <v>346545564.32675004</v>
      </c>
      <c r="H916" s="16">
        <f>SUMIF($B$917:$B$923,"article",H917:H923)</f>
        <v>372910501.37</v>
      </c>
      <c r="I916" s="16">
        <f>SUMIF($B$917:$B$923,"article",I917:I923)</f>
        <v>352578411.29000002</v>
      </c>
      <c r="J916" s="16">
        <f>SUMIF($B$917:$B$923,"article",J917:J923)</f>
        <v>20332090.080000006</v>
      </c>
      <c r="K916" s="15">
        <f>IF(G916&lt;&gt;0,I916/H916,0)</f>
        <v>0.94547729279464143</v>
      </c>
      <c r="L916" s="8">
        <f>I916/H916</f>
        <v>0.94547729279464143</v>
      </c>
      <c r="AB916" s="14"/>
      <c r="AC916" s="14"/>
      <c r="AD916" s="14"/>
      <c r="AE916" s="14"/>
      <c r="AF916" s="6"/>
    </row>
    <row r="917" spans="1:33" s="4" customFormat="1" ht="27.75" customHeight="1" x14ac:dyDescent="0.25">
      <c r="A917" s="13" t="s">
        <v>1</v>
      </c>
      <c r="B917" s="13" t="s">
        <v>1</v>
      </c>
      <c r="C917" s="12">
        <v>3211111</v>
      </c>
      <c r="D917" s="11">
        <v>1</v>
      </c>
      <c r="E917" s="10" t="s">
        <v>3</v>
      </c>
      <c r="F917" s="9">
        <v>134495021</v>
      </c>
      <c r="G917" s="9">
        <v>178048658.65000001</v>
      </c>
      <c r="H917" s="9">
        <v>208497882.78</v>
      </c>
      <c r="I917" s="9">
        <v>205180835.31999999</v>
      </c>
      <c r="J917" s="9">
        <f>H917-I917</f>
        <v>3317047.4600000083</v>
      </c>
      <c r="K917" s="8">
        <f>IF(G917&lt;&gt;0,I917/H917,0)</f>
        <v>0.98409073792130519</v>
      </c>
      <c r="L917" s="8">
        <f>I917/H917</f>
        <v>0.98409073792130519</v>
      </c>
      <c r="AB917" s="7"/>
      <c r="AC917" s="7"/>
      <c r="AD917" s="7"/>
      <c r="AE917" s="7"/>
      <c r="AF917" s="6"/>
      <c r="AG917" s="5"/>
    </row>
    <row r="918" spans="1:33" s="4" customFormat="1" ht="27.75" customHeight="1" x14ac:dyDescent="0.25">
      <c r="A918" s="13" t="s">
        <v>1</v>
      </c>
      <c r="B918" s="13" t="s">
        <v>1</v>
      </c>
      <c r="C918" s="12">
        <v>3211111</v>
      </c>
      <c r="D918" s="11">
        <v>2</v>
      </c>
      <c r="E918" s="10" t="s">
        <v>2</v>
      </c>
      <c r="F918" s="9">
        <v>16299999.864</v>
      </c>
      <c r="G918" s="9">
        <v>51011097.051750004</v>
      </c>
      <c r="H918" s="9">
        <v>36846994.990000002</v>
      </c>
      <c r="I918" s="9">
        <v>44167168.800000004</v>
      </c>
      <c r="J918" s="9">
        <f>H918-I918</f>
        <v>-7320173.8100000024</v>
      </c>
      <c r="K918" s="8">
        <f>IF(G918&lt;&gt;0,I918/H918,0)</f>
        <v>1.1986640650611167</v>
      </c>
      <c r="L918" s="8">
        <f>I918/H918</f>
        <v>1.1986640650611167</v>
      </c>
      <c r="AB918" s="7"/>
      <c r="AC918" s="7"/>
      <c r="AD918" s="7"/>
      <c r="AE918" s="7"/>
      <c r="AF918" s="6"/>
      <c r="AG918" s="5"/>
    </row>
    <row r="919" spans="1:33" s="4" customFormat="1" ht="27.75" customHeight="1" x14ac:dyDescent="0.25">
      <c r="A919" s="13" t="s">
        <v>1</v>
      </c>
      <c r="B919" s="13" t="s">
        <v>1</v>
      </c>
      <c r="C919" s="12">
        <v>3211111</v>
      </c>
      <c r="D919" s="11">
        <v>3</v>
      </c>
      <c r="E919" s="10" t="s">
        <v>15</v>
      </c>
      <c r="F919" s="9">
        <v>15400000.739999998</v>
      </c>
      <c r="G919" s="9">
        <v>20748116.625</v>
      </c>
      <c r="H919" s="9">
        <v>36842728.409999996</v>
      </c>
      <c r="I919" s="9">
        <v>51781703.219999999</v>
      </c>
      <c r="J919" s="9">
        <f>H919-I919</f>
        <v>-14938974.810000002</v>
      </c>
      <c r="K919" s="8">
        <f>IF(G919&lt;&gt;0,I919/H919,0)</f>
        <v>1.4054796008523953</v>
      </c>
      <c r="L919" s="8">
        <f>I919/H919</f>
        <v>1.4054796008523953</v>
      </c>
      <c r="AB919" s="7"/>
      <c r="AC919" s="7"/>
      <c r="AD919" s="7"/>
      <c r="AE919" s="7"/>
      <c r="AF919" s="6"/>
      <c r="AG919" s="5"/>
    </row>
    <row r="920" spans="1:33" s="4" customFormat="1" ht="27.75" customHeight="1" x14ac:dyDescent="0.25">
      <c r="A920" s="13" t="s">
        <v>1</v>
      </c>
      <c r="B920" s="13" t="s">
        <v>1</v>
      </c>
      <c r="C920" s="12">
        <v>3211111</v>
      </c>
      <c r="D920" s="11">
        <v>4</v>
      </c>
      <c r="E920" s="10" t="s">
        <v>14</v>
      </c>
      <c r="F920" s="9">
        <v>8000000</v>
      </c>
      <c r="G920" s="9">
        <v>13180893</v>
      </c>
      <c r="H920" s="9">
        <v>31277996.289999999</v>
      </c>
      <c r="I920" s="9">
        <v>42802996.75</v>
      </c>
      <c r="J920" s="9">
        <f>H920-I920</f>
        <v>-11525000.460000001</v>
      </c>
      <c r="K920" s="8">
        <f>IF(G920&lt;&gt;0,I920/H920,0)</f>
        <v>1.3684699094259021</v>
      </c>
      <c r="L920" s="8">
        <f>I920/H920</f>
        <v>1.3684699094259021</v>
      </c>
      <c r="AB920" s="7"/>
      <c r="AC920" s="7"/>
      <c r="AD920" s="7"/>
      <c r="AE920" s="7"/>
      <c r="AF920" s="6"/>
      <c r="AG920" s="5"/>
    </row>
    <row r="921" spans="1:33" s="4" customFormat="1" ht="27.75" customHeight="1" x14ac:dyDescent="0.25">
      <c r="A921" s="13" t="s">
        <v>1</v>
      </c>
      <c r="B921" s="13" t="s">
        <v>1</v>
      </c>
      <c r="C921" s="12">
        <v>3211111</v>
      </c>
      <c r="D921" s="11">
        <v>5</v>
      </c>
      <c r="E921" s="10" t="s">
        <v>13</v>
      </c>
      <c r="F921" s="9">
        <v>0</v>
      </c>
      <c r="G921" s="9">
        <v>361900</v>
      </c>
      <c r="H921" s="9">
        <v>0</v>
      </c>
      <c r="I921" s="9">
        <v>0</v>
      </c>
      <c r="J921" s="9">
        <f>H921-I921</f>
        <v>0</v>
      </c>
      <c r="K921" s="8" t="e">
        <f>IF(G921&lt;&gt;0,I921/H921,0)</f>
        <v>#DIV/0!</v>
      </c>
      <c r="L921" s="8"/>
      <c r="AB921" s="7"/>
      <c r="AC921" s="7"/>
      <c r="AD921" s="7"/>
      <c r="AE921" s="7"/>
      <c r="AF921" s="6"/>
      <c r="AG921" s="5"/>
    </row>
    <row r="922" spans="1:33" s="4" customFormat="1" ht="27.75" customHeight="1" x14ac:dyDescent="0.25">
      <c r="A922" s="13" t="s">
        <v>1</v>
      </c>
      <c r="B922" s="13" t="s">
        <v>1</v>
      </c>
      <c r="C922" s="12">
        <v>3211111</v>
      </c>
      <c r="D922" s="11">
        <v>7</v>
      </c>
      <c r="E922" s="10" t="s">
        <v>0</v>
      </c>
      <c r="F922" s="9">
        <v>500000</v>
      </c>
      <c r="G922" s="9">
        <v>2250000</v>
      </c>
      <c r="H922" s="9">
        <v>0</v>
      </c>
      <c r="I922" s="9">
        <v>0</v>
      </c>
      <c r="J922" s="9">
        <f>H922-I922</f>
        <v>0</v>
      </c>
      <c r="K922" s="8" t="e">
        <f>IF(G922&lt;&gt;0,I922/H922,0)</f>
        <v>#DIV/0!</v>
      </c>
      <c r="L922" s="8"/>
      <c r="AB922" s="7"/>
      <c r="AC922" s="7"/>
      <c r="AD922" s="7"/>
      <c r="AE922" s="7"/>
      <c r="AF922" s="6"/>
      <c r="AG922" s="5"/>
    </row>
    <row r="923" spans="1:33" s="4" customFormat="1" ht="27.75" customHeight="1" x14ac:dyDescent="0.25">
      <c r="A923" s="13" t="s">
        <v>1</v>
      </c>
      <c r="B923" s="13" t="s">
        <v>1</v>
      </c>
      <c r="C923" s="12">
        <v>3211111</v>
      </c>
      <c r="D923" s="11">
        <v>9</v>
      </c>
      <c r="E923" s="10" t="s">
        <v>12</v>
      </c>
      <c r="F923" s="9">
        <v>54362865.141000003</v>
      </c>
      <c r="G923" s="9">
        <v>80944899</v>
      </c>
      <c r="H923" s="9">
        <v>59444898.899999999</v>
      </c>
      <c r="I923" s="9">
        <v>8645707.1999999993</v>
      </c>
      <c r="J923" s="9">
        <f>H923-I923</f>
        <v>50799191.700000003</v>
      </c>
      <c r="K923" s="8">
        <f>IF(G923&lt;&gt;0,I923/H923,0)</f>
        <v>0.14544069146360344</v>
      </c>
      <c r="L923" s="8">
        <f>I923/H923</f>
        <v>0.14544069146360344</v>
      </c>
      <c r="M923" s="7" t="e">
        <f>SUM(#REF!)</f>
        <v>#REF!</v>
      </c>
      <c r="N923" s="7" t="e">
        <f>SUM(#REF!)</f>
        <v>#REF!</v>
      </c>
      <c r="O923" s="7" t="e">
        <f>SUM(#REF!)</f>
        <v>#REF!</v>
      </c>
      <c r="P923" s="7" t="e">
        <f>SUM(#REF!)</f>
        <v>#REF!</v>
      </c>
      <c r="Q923" s="7" t="e">
        <f>SUM(#REF!)</f>
        <v>#REF!</v>
      </c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6"/>
      <c r="AG923" s="5"/>
    </row>
    <row r="924" spans="1:33" s="2" customFormat="1" ht="27.75" customHeight="1" x14ac:dyDescent="0.25">
      <c r="A924" s="19" t="s">
        <v>5</v>
      </c>
      <c r="B924" s="19" t="s">
        <v>5</v>
      </c>
      <c r="C924" s="19" t="s">
        <v>5</v>
      </c>
      <c r="D924" s="18">
        <v>3211212</v>
      </c>
      <c r="E924" s="17" t="s">
        <v>24</v>
      </c>
      <c r="F924" s="16">
        <v>137218574.41</v>
      </c>
      <c r="G924" s="16">
        <v>202944907.05900002</v>
      </c>
      <c r="H924" s="16">
        <f>SUMIF($B$925:$B$931,"article",H925:H931)</f>
        <v>351161614.76999998</v>
      </c>
      <c r="I924" s="16">
        <f>SUMIF($B$925:$B$931,"article",I925:I931)</f>
        <v>346512745.88</v>
      </c>
      <c r="J924" s="16">
        <f>SUMIF($B$925:$B$931,"article",J925:J931)</f>
        <v>4648868.8900000006</v>
      </c>
      <c r="K924" s="15">
        <f>IF(G924&lt;&gt;0,I924/H924,0)</f>
        <v>0.98676145485592193</v>
      </c>
      <c r="L924" s="8">
        <f>I924/H924</f>
        <v>0.98676145485592193</v>
      </c>
      <c r="AB924" s="14"/>
      <c r="AC924" s="14"/>
      <c r="AD924" s="14"/>
      <c r="AE924" s="14"/>
      <c r="AF924" s="6"/>
    </row>
    <row r="925" spans="1:33" s="4" customFormat="1" ht="27.75" customHeight="1" x14ac:dyDescent="0.25">
      <c r="A925" s="13" t="s">
        <v>1</v>
      </c>
      <c r="B925" s="13" t="s">
        <v>1</v>
      </c>
      <c r="C925" s="12">
        <v>3211212</v>
      </c>
      <c r="D925" s="11">
        <v>1</v>
      </c>
      <c r="E925" s="10" t="s">
        <v>3</v>
      </c>
      <c r="F925" s="9">
        <v>83694529.319999993</v>
      </c>
      <c r="G925" s="9">
        <v>150253904.574</v>
      </c>
      <c r="H925" s="9">
        <v>219728636.02000001</v>
      </c>
      <c r="I925" s="9">
        <v>219647455.15000001</v>
      </c>
      <c r="J925" s="9">
        <f>H925-I925</f>
        <v>81180.870000004768</v>
      </c>
      <c r="K925" s="8">
        <f>IF(G925&lt;&gt;0,I925/H925,0)</f>
        <v>0.99963054032705767</v>
      </c>
      <c r="L925" s="8">
        <f>I925/H925</f>
        <v>0.99963054032705767</v>
      </c>
      <c r="AB925" s="7"/>
      <c r="AC925" s="7"/>
      <c r="AD925" s="7"/>
      <c r="AE925" s="7"/>
      <c r="AF925" s="6"/>
      <c r="AG925" s="5"/>
    </row>
    <row r="926" spans="1:33" s="4" customFormat="1" ht="27.75" customHeight="1" x14ac:dyDescent="0.25">
      <c r="A926" s="13" t="s">
        <v>1</v>
      </c>
      <c r="B926" s="13" t="s">
        <v>1</v>
      </c>
      <c r="C926" s="12">
        <v>3211212</v>
      </c>
      <c r="D926" s="11">
        <v>2</v>
      </c>
      <c r="E926" s="10" t="s">
        <v>2</v>
      </c>
      <c r="F926" s="9">
        <v>13769127.52</v>
      </c>
      <c r="G926" s="9">
        <v>12103171.68</v>
      </c>
      <c r="H926" s="9">
        <v>18916578.859999999</v>
      </c>
      <c r="I926" s="9">
        <v>17606673.620000001</v>
      </c>
      <c r="J926" s="9">
        <f>H926-I926</f>
        <v>1309905.2399999984</v>
      </c>
      <c r="K926" s="8">
        <f>IF(G926&lt;&gt;0,I926/H926,0)</f>
        <v>0.93075358659224294</v>
      </c>
      <c r="L926" s="8">
        <f>I926/H926</f>
        <v>0.93075358659224294</v>
      </c>
      <c r="AB926" s="7"/>
      <c r="AC926" s="7"/>
      <c r="AD926" s="7"/>
      <c r="AE926" s="7"/>
      <c r="AF926" s="6"/>
      <c r="AG926" s="5"/>
    </row>
    <row r="927" spans="1:33" s="4" customFormat="1" ht="27.75" customHeight="1" x14ac:dyDescent="0.25">
      <c r="A927" s="13" t="s">
        <v>1</v>
      </c>
      <c r="B927" s="13" t="s">
        <v>1</v>
      </c>
      <c r="C927" s="12">
        <v>3211212</v>
      </c>
      <c r="D927" s="11">
        <v>3</v>
      </c>
      <c r="E927" s="10" t="s">
        <v>15</v>
      </c>
      <c r="F927" s="9">
        <v>15407695.789999999</v>
      </c>
      <c r="G927" s="9">
        <v>18538311.805</v>
      </c>
      <c r="H927" s="9">
        <v>59925427.979999997</v>
      </c>
      <c r="I927" s="9">
        <v>59043394.809999995</v>
      </c>
      <c r="J927" s="9">
        <f>H927-I927</f>
        <v>882033.17000000179</v>
      </c>
      <c r="K927" s="8">
        <f>IF(G927&lt;&gt;0,I927/H927,0)</f>
        <v>0.98528115359819579</v>
      </c>
      <c r="L927" s="8">
        <f>I927/H927</f>
        <v>0.98528115359819579</v>
      </c>
      <c r="AB927" s="7"/>
      <c r="AC927" s="7"/>
      <c r="AD927" s="7"/>
      <c r="AE927" s="7"/>
      <c r="AF927" s="6"/>
      <c r="AG927" s="5"/>
    </row>
    <row r="928" spans="1:33" s="4" customFormat="1" ht="27.75" customHeight="1" x14ac:dyDescent="0.25">
      <c r="A928" s="13" t="s">
        <v>1</v>
      </c>
      <c r="B928" s="13" t="s">
        <v>1</v>
      </c>
      <c r="C928" s="12">
        <v>3211212</v>
      </c>
      <c r="D928" s="11">
        <v>4</v>
      </c>
      <c r="E928" s="10" t="s">
        <v>14</v>
      </c>
      <c r="F928" s="9">
        <v>15781393.719999999</v>
      </c>
      <c r="G928" s="9">
        <v>13082019</v>
      </c>
      <c r="H928" s="9">
        <v>43012957.909999996</v>
      </c>
      <c r="I928" s="9">
        <v>41483898.5</v>
      </c>
      <c r="J928" s="9">
        <f>H928-I928</f>
        <v>1529059.4099999964</v>
      </c>
      <c r="K928" s="8">
        <f>IF(G928&lt;&gt;0,I928/H928,0)</f>
        <v>0.96445119135495427</v>
      </c>
      <c r="L928" s="8">
        <f>I928/H928</f>
        <v>0.96445119135495427</v>
      </c>
      <c r="AB928" s="7"/>
      <c r="AC928" s="7"/>
      <c r="AD928" s="7"/>
      <c r="AE928" s="7"/>
      <c r="AF928" s="6"/>
      <c r="AG928" s="5"/>
    </row>
    <row r="929" spans="1:33" s="4" customFormat="1" ht="27.75" customHeight="1" x14ac:dyDescent="0.25">
      <c r="A929" s="13" t="s">
        <v>1</v>
      </c>
      <c r="B929" s="13" t="s">
        <v>1</v>
      </c>
      <c r="C929" s="12">
        <v>3211212</v>
      </c>
      <c r="D929" s="11">
        <v>5</v>
      </c>
      <c r="E929" s="10" t="s">
        <v>13</v>
      </c>
      <c r="F929" s="9">
        <v>0</v>
      </c>
      <c r="G929" s="9">
        <v>0</v>
      </c>
      <c r="H929" s="9">
        <v>0</v>
      </c>
      <c r="I929" s="9">
        <v>0</v>
      </c>
      <c r="J929" s="9">
        <f>H929-I929</f>
        <v>0</v>
      </c>
      <c r="K929" s="8">
        <f>IF(G929&lt;&gt;0,I929/H929,0)</f>
        <v>0</v>
      </c>
      <c r="L929" s="8"/>
      <c r="AB929" s="7"/>
      <c r="AC929" s="7"/>
      <c r="AD929" s="7"/>
      <c r="AE929" s="7"/>
      <c r="AF929" s="6"/>
      <c r="AG929" s="5"/>
    </row>
    <row r="930" spans="1:33" s="4" customFormat="1" ht="27.75" customHeight="1" x14ac:dyDescent="0.25">
      <c r="A930" s="13" t="s">
        <v>1</v>
      </c>
      <c r="B930" s="13" t="s">
        <v>1</v>
      </c>
      <c r="C930" s="12">
        <v>3211212</v>
      </c>
      <c r="D930" s="11">
        <v>7</v>
      </c>
      <c r="E930" s="10" t="s">
        <v>0</v>
      </c>
      <c r="F930" s="9">
        <v>664896.28</v>
      </c>
      <c r="G930" s="9">
        <v>0</v>
      </c>
      <c r="H930" s="9">
        <v>0</v>
      </c>
      <c r="I930" s="9">
        <v>0</v>
      </c>
      <c r="J930" s="9">
        <f>H930-I930</f>
        <v>0</v>
      </c>
      <c r="K930" s="8">
        <f>IF(G930&lt;&gt;0,I930/H930,0)</f>
        <v>0</v>
      </c>
      <c r="L930" s="8"/>
      <c r="AB930" s="7"/>
      <c r="AC930" s="7"/>
      <c r="AD930" s="7"/>
      <c r="AE930" s="7"/>
      <c r="AF930" s="6"/>
      <c r="AG930" s="5"/>
    </row>
    <row r="931" spans="1:33" s="4" customFormat="1" ht="27.75" customHeight="1" x14ac:dyDescent="0.25">
      <c r="A931" s="13" t="s">
        <v>1</v>
      </c>
      <c r="B931" s="13" t="s">
        <v>1</v>
      </c>
      <c r="C931" s="12">
        <v>3211212</v>
      </c>
      <c r="D931" s="11">
        <v>9</v>
      </c>
      <c r="E931" s="10" t="s">
        <v>12</v>
      </c>
      <c r="F931" s="9">
        <v>7900931.7800000012</v>
      </c>
      <c r="G931" s="9">
        <v>8967500</v>
      </c>
      <c r="H931" s="9">
        <v>9578014</v>
      </c>
      <c r="I931" s="9">
        <v>8731323.8000000007</v>
      </c>
      <c r="J931" s="9">
        <f>H931-I931</f>
        <v>846690.19999999925</v>
      </c>
      <c r="K931" s="8">
        <f>IF(G931&lt;&gt;0,I931/H931,0)</f>
        <v>0.91160065124147871</v>
      </c>
      <c r="L931" s="8">
        <f>I931/H931</f>
        <v>0.91160065124147871</v>
      </c>
      <c r="AB931" s="7"/>
      <c r="AC931" s="7"/>
      <c r="AD931" s="7"/>
      <c r="AE931" s="7"/>
      <c r="AF931" s="6"/>
      <c r="AG931" s="5"/>
    </row>
    <row r="932" spans="1:33" s="2" customFormat="1" ht="27.75" customHeight="1" x14ac:dyDescent="0.25">
      <c r="A932" s="19" t="s">
        <v>5</v>
      </c>
      <c r="B932" s="19" t="s">
        <v>5</v>
      </c>
      <c r="C932" s="19" t="s">
        <v>5</v>
      </c>
      <c r="D932" s="18">
        <v>3211213</v>
      </c>
      <c r="E932" s="17" t="s">
        <v>23</v>
      </c>
      <c r="F932" s="16">
        <v>70002960.449000001</v>
      </c>
      <c r="G932" s="16">
        <v>107649535.47000001</v>
      </c>
      <c r="H932" s="16">
        <f>SUMIF($B$933:$B$939,"article",H933:H939)</f>
        <v>210531065.75999996</v>
      </c>
      <c r="I932" s="16">
        <f>SUMIF($B$933:$B$939,"article",I933:I939)</f>
        <v>203633058.14999998</v>
      </c>
      <c r="J932" s="16">
        <f>SUMIF($B$933:$B$939,"article",J933:J939)</f>
        <v>6898007.6100000236</v>
      </c>
      <c r="K932" s="15">
        <f>IF(G932&lt;&gt;0,I932/H932,0)</f>
        <v>0.96723520310364297</v>
      </c>
      <c r="L932" s="8">
        <f>I932/H932</f>
        <v>0.96723520310364297</v>
      </c>
      <c r="AB932" s="14"/>
      <c r="AC932" s="14"/>
      <c r="AD932" s="14"/>
      <c r="AE932" s="14"/>
      <c r="AF932" s="6"/>
    </row>
    <row r="933" spans="1:33" s="4" customFormat="1" ht="27.75" customHeight="1" x14ac:dyDescent="0.25">
      <c r="A933" s="13" t="s">
        <v>1</v>
      </c>
      <c r="B933" s="13" t="s">
        <v>1</v>
      </c>
      <c r="C933" s="12">
        <v>3211213</v>
      </c>
      <c r="D933" s="11">
        <v>1</v>
      </c>
      <c r="E933" s="10" t="s">
        <v>3</v>
      </c>
      <c r="F933" s="9">
        <v>59040903.759999998</v>
      </c>
      <c r="G933" s="9">
        <v>89419160.330000013</v>
      </c>
      <c r="H933" s="9">
        <v>158314531.00999999</v>
      </c>
      <c r="I933" s="9">
        <v>147622443.65999997</v>
      </c>
      <c r="J933" s="9">
        <f>H933-I933</f>
        <v>10692087.350000024</v>
      </c>
      <c r="K933" s="8">
        <f>IF(G933&lt;&gt;0,I933/H933,0)</f>
        <v>0.9324630071428841</v>
      </c>
      <c r="L933" s="8">
        <f>I933/H933</f>
        <v>0.9324630071428841</v>
      </c>
      <c r="AB933" s="7"/>
      <c r="AC933" s="7"/>
      <c r="AD933" s="7"/>
      <c r="AE933" s="7"/>
      <c r="AF933" s="6"/>
      <c r="AG933" s="5"/>
    </row>
    <row r="934" spans="1:33" s="4" customFormat="1" ht="27.75" customHeight="1" x14ac:dyDescent="0.25">
      <c r="A934" s="13" t="s">
        <v>1</v>
      </c>
      <c r="B934" s="13" t="s">
        <v>1</v>
      </c>
      <c r="C934" s="12">
        <v>3211213</v>
      </c>
      <c r="D934" s="11">
        <v>2</v>
      </c>
      <c r="E934" s="10" t="s">
        <v>2</v>
      </c>
      <c r="F934" s="9">
        <v>752045.60999999975</v>
      </c>
      <c r="G934" s="9">
        <v>1620000.15</v>
      </c>
      <c r="H934" s="9">
        <v>6607878.9500000002</v>
      </c>
      <c r="I934" s="9">
        <v>7433049.25</v>
      </c>
      <c r="J934" s="9">
        <f>H934-I934</f>
        <v>-825170.29999999981</v>
      </c>
      <c r="K934" s="8">
        <f>IF(G934&lt;&gt;0,I934/H934,0)</f>
        <v>1.1248767276525244</v>
      </c>
      <c r="L934" s="8">
        <f>I934/H934</f>
        <v>1.1248767276525244</v>
      </c>
      <c r="AB934" s="7"/>
      <c r="AC934" s="7"/>
      <c r="AD934" s="7"/>
      <c r="AE934" s="7"/>
      <c r="AF934" s="6"/>
      <c r="AG934" s="5"/>
    </row>
    <row r="935" spans="1:33" s="4" customFormat="1" ht="27.75" customHeight="1" x14ac:dyDescent="0.25">
      <c r="A935" s="13" t="s">
        <v>1</v>
      </c>
      <c r="B935" s="13" t="s">
        <v>1</v>
      </c>
      <c r="C935" s="12">
        <v>3211213</v>
      </c>
      <c r="D935" s="11">
        <v>3</v>
      </c>
      <c r="E935" s="10" t="s">
        <v>15</v>
      </c>
      <c r="F935" s="9">
        <v>5008919.3389999997</v>
      </c>
      <c r="G935" s="9">
        <v>10590275</v>
      </c>
      <c r="H935" s="9">
        <v>27659478.100000001</v>
      </c>
      <c r="I935" s="9">
        <v>36223049.75</v>
      </c>
      <c r="J935" s="9">
        <f>H935-I935</f>
        <v>-8563571.6499999985</v>
      </c>
      <c r="K935" s="8">
        <f>IF(G935&lt;&gt;0,I935/H935,0)</f>
        <v>1.3096071306565975</v>
      </c>
      <c r="L935" s="8">
        <f>I935/H935</f>
        <v>1.3096071306565975</v>
      </c>
      <c r="AB935" s="7"/>
      <c r="AC935" s="7"/>
      <c r="AD935" s="7"/>
      <c r="AE935" s="7"/>
      <c r="AF935" s="6"/>
      <c r="AG935" s="5"/>
    </row>
    <row r="936" spans="1:33" s="4" customFormat="1" ht="27.75" customHeight="1" x14ac:dyDescent="0.25">
      <c r="A936" s="13" t="s">
        <v>1</v>
      </c>
      <c r="B936" s="13" t="s">
        <v>1</v>
      </c>
      <c r="C936" s="12">
        <v>3211213</v>
      </c>
      <c r="D936" s="11">
        <v>4</v>
      </c>
      <c r="E936" s="10" t="s">
        <v>14</v>
      </c>
      <c r="F936" s="9">
        <v>4976734.74</v>
      </c>
      <c r="G936" s="9">
        <v>1069499.99</v>
      </c>
      <c r="H936" s="9">
        <v>7983218</v>
      </c>
      <c r="I936" s="9">
        <v>7185215.4900000002</v>
      </c>
      <c r="J936" s="9">
        <f>H936-I936</f>
        <v>798002.50999999978</v>
      </c>
      <c r="K936" s="8">
        <f>IF(G936&lt;&gt;0,I936/H936,0)</f>
        <v>0.90003999514982558</v>
      </c>
      <c r="L936" s="8">
        <f>I936/H936</f>
        <v>0.90003999514982558</v>
      </c>
      <c r="AB936" s="7"/>
      <c r="AC936" s="7"/>
      <c r="AD936" s="7"/>
      <c r="AE936" s="7"/>
      <c r="AF936" s="6"/>
      <c r="AG936" s="5"/>
    </row>
    <row r="937" spans="1:33" s="4" customFormat="1" ht="27.75" customHeight="1" x14ac:dyDescent="0.25">
      <c r="A937" s="13" t="s">
        <v>1</v>
      </c>
      <c r="B937" s="13" t="s">
        <v>1</v>
      </c>
      <c r="C937" s="12">
        <v>3211213</v>
      </c>
      <c r="D937" s="11">
        <v>5</v>
      </c>
      <c r="E937" s="10" t="s">
        <v>13</v>
      </c>
      <c r="F937" s="9">
        <v>0</v>
      </c>
      <c r="G937" s="9">
        <v>0</v>
      </c>
      <c r="H937" s="9">
        <v>0</v>
      </c>
      <c r="I937" s="9">
        <v>0</v>
      </c>
      <c r="J937" s="9">
        <f>H937-I937</f>
        <v>0</v>
      </c>
      <c r="K937" s="8">
        <f>IF(G937&lt;&gt;0,I937/H937,0)</f>
        <v>0</v>
      </c>
      <c r="L937" s="8"/>
      <c r="AB937" s="7"/>
      <c r="AC937" s="7"/>
      <c r="AD937" s="7"/>
      <c r="AE937" s="7"/>
      <c r="AF937" s="6"/>
      <c r="AG937" s="5"/>
    </row>
    <row r="938" spans="1:33" s="4" customFormat="1" ht="27.75" customHeight="1" x14ac:dyDescent="0.25">
      <c r="A938" s="13" t="s">
        <v>1</v>
      </c>
      <c r="B938" s="13" t="s">
        <v>1</v>
      </c>
      <c r="C938" s="12">
        <v>3211213</v>
      </c>
      <c r="D938" s="11">
        <v>7</v>
      </c>
      <c r="E938" s="10" t="s">
        <v>0</v>
      </c>
      <c r="F938" s="9">
        <v>0</v>
      </c>
      <c r="G938" s="9">
        <v>0</v>
      </c>
      <c r="H938" s="9">
        <v>0</v>
      </c>
      <c r="I938" s="9">
        <v>0</v>
      </c>
      <c r="J938" s="9">
        <f>H938-I938</f>
        <v>0</v>
      </c>
      <c r="K938" s="8">
        <f>IF(G938&lt;&gt;0,I938/H938,0)</f>
        <v>0</v>
      </c>
      <c r="L938" s="8"/>
      <c r="AB938" s="7"/>
      <c r="AC938" s="7"/>
      <c r="AD938" s="7"/>
      <c r="AE938" s="7"/>
      <c r="AF938" s="6"/>
      <c r="AG938" s="5"/>
    </row>
    <row r="939" spans="1:33" s="4" customFormat="1" ht="27.75" customHeight="1" x14ac:dyDescent="0.25">
      <c r="A939" s="13" t="s">
        <v>1</v>
      </c>
      <c r="B939" s="13" t="s">
        <v>1</v>
      </c>
      <c r="C939" s="12">
        <v>3211213</v>
      </c>
      <c r="D939" s="11">
        <v>9</v>
      </c>
      <c r="E939" s="10" t="s">
        <v>12</v>
      </c>
      <c r="F939" s="9">
        <v>224357</v>
      </c>
      <c r="G939" s="9">
        <v>4950600</v>
      </c>
      <c r="H939" s="9">
        <v>9965959.6999999993</v>
      </c>
      <c r="I939" s="9">
        <v>5169300</v>
      </c>
      <c r="J939" s="9">
        <f>H939-I939</f>
        <v>4796659.6999999993</v>
      </c>
      <c r="K939" s="8">
        <f>IF(G939&lt;&gt;0,I939/H939,0)</f>
        <v>0.51869565557243824</v>
      </c>
      <c r="L939" s="8">
        <f>I939/H939</f>
        <v>0.51869565557243824</v>
      </c>
      <c r="M939" s="7" t="e">
        <f>SUM(#REF!)</f>
        <v>#REF!</v>
      </c>
      <c r="N939" s="7" t="e">
        <f>SUM(#REF!)</f>
        <v>#REF!</v>
      </c>
      <c r="O939" s="7" t="e">
        <f>SUM(#REF!)</f>
        <v>#REF!</v>
      </c>
      <c r="P939" s="7" t="e">
        <f>SUM(#REF!)</f>
        <v>#REF!</v>
      </c>
      <c r="Q939" s="7" t="e">
        <f>SUM(#REF!)</f>
        <v>#REF!</v>
      </c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6"/>
      <c r="AG939" s="5"/>
    </row>
    <row r="940" spans="1:33" s="2" customFormat="1" ht="27.75" customHeight="1" x14ac:dyDescent="0.25">
      <c r="A940" s="19" t="s">
        <v>5</v>
      </c>
      <c r="B940" s="19" t="s">
        <v>5</v>
      </c>
      <c r="C940" s="19" t="s">
        <v>5</v>
      </c>
      <c r="D940" s="18">
        <v>3211214</v>
      </c>
      <c r="E940" s="17" t="s">
        <v>22</v>
      </c>
      <c r="F940" s="16">
        <v>686369380.92600012</v>
      </c>
      <c r="G940" s="16">
        <v>917870073.79000008</v>
      </c>
      <c r="H940" s="16">
        <f>SUMIF($B$941:$B$947,"article",H941:H947)</f>
        <v>1359326859.6099997</v>
      </c>
      <c r="I940" s="16">
        <f>SUMIF($B$941:$B$947,"article",I941:I947)</f>
        <v>1358896470.1399999</v>
      </c>
      <c r="J940" s="16">
        <f>SUMIF($B$941:$B$947,"article",J941:J947)</f>
        <v>430389.47000003979</v>
      </c>
      <c r="K940" s="15">
        <f>IF(G940&lt;&gt;0,I940/H940,0)</f>
        <v>0.9996833804416082</v>
      </c>
      <c r="L940" s="8">
        <f>I940/H940</f>
        <v>0.9996833804416082</v>
      </c>
      <c r="AB940" s="14"/>
      <c r="AC940" s="14"/>
      <c r="AD940" s="14"/>
      <c r="AE940" s="14"/>
      <c r="AF940" s="6"/>
    </row>
    <row r="941" spans="1:33" s="4" customFormat="1" ht="27.75" customHeight="1" x14ac:dyDescent="0.25">
      <c r="A941" s="13" t="s">
        <v>1</v>
      </c>
      <c r="B941" s="13" t="s">
        <v>1</v>
      </c>
      <c r="C941" s="12">
        <v>3211214</v>
      </c>
      <c r="D941" s="11">
        <v>1</v>
      </c>
      <c r="E941" s="10" t="s">
        <v>3</v>
      </c>
      <c r="F941" s="9">
        <v>585855429.04999995</v>
      </c>
      <c r="G941" s="9">
        <v>827537327.13</v>
      </c>
      <c r="H941" s="9">
        <v>1214562151.5799999</v>
      </c>
      <c r="I941" s="9">
        <v>1222219182.1199999</v>
      </c>
      <c r="J941" s="9">
        <f>H941-I941</f>
        <v>-7657030.5399999619</v>
      </c>
      <c r="K941" s="8">
        <f>IF(G941&lt;&gt;0,I941/H941,0)</f>
        <v>1.0063043546433907</v>
      </c>
      <c r="L941" s="8">
        <f>I941/H941</f>
        <v>1.0063043546433907</v>
      </c>
      <c r="AB941" s="7"/>
      <c r="AC941" s="7"/>
      <c r="AD941" s="7"/>
      <c r="AE941" s="7"/>
      <c r="AF941" s="6"/>
      <c r="AG941" s="5"/>
    </row>
    <row r="942" spans="1:33" s="4" customFormat="1" ht="27.75" customHeight="1" x14ac:dyDescent="0.25">
      <c r="A942" s="13" t="s">
        <v>1</v>
      </c>
      <c r="B942" s="13" t="s">
        <v>1</v>
      </c>
      <c r="C942" s="12">
        <v>3211214</v>
      </c>
      <c r="D942" s="11">
        <v>2</v>
      </c>
      <c r="E942" s="10" t="s">
        <v>2</v>
      </c>
      <c r="F942" s="9">
        <v>26074491.940000005</v>
      </c>
      <c r="G942" s="9">
        <v>19496830.460000001</v>
      </c>
      <c r="H942" s="9">
        <v>35407022.57</v>
      </c>
      <c r="I942" s="9">
        <v>48272360.169999994</v>
      </c>
      <c r="J942" s="9">
        <f>H942-I942</f>
        <v>-12865337.599999994</v>
      </c>
      <c r="K942" s="8">
        <f>IF(G942&lt;&gt;0,I942/H942,0)</f>
        <v>1.3633555341900072</v>
      </c>
      <c r="L942" s="8">
        <f>I942/H942</f>
        <v>1.3633555341900072</v>
      </c>
      <c r="AB942" s="7"/>
      <c r="AC942" s="7"/>
      <c r="AD942" s="7"/>
      <c r="AE942" s="7"/>
      <c r="AF942" s="6"/>
      <c r="AG942" s="5"/>
    </row>
    <row r="943" spans="1:33" s="4" customFormat="1" ht="27.75" customHeight="1" x14ac:dyDescent="0.25">
      <c r="A943" s="13" t="s">
        <v>1</v>
      </c>
      <c r="B943" s="13" t="s">
        <v>1</v>
      </c>
      <c r="C943" s="12">
        <v>3211214</v>
      </c>
      <c r="D943" s="11">
        <v>3</v>
      </c>
      <c r="E943" s="10" t="s">
        <v>15</v>
      </c>
      <c r="F943" s="9">
        <v>37639496.479999997</v>
      </c>
      <c r="G943" s="9">
        <v>47457491.200000003</v>
      </c>
      <c r="H943" s="9">
        <v>70075033.849999994</v>
      </c>
      <c r="I943" s="9">
        <v>72551326</v>
      </c>
      <c r="J943" s="9">
        <f>H943-I943</f>
        <v>-2476292.150000006</v>
      </c>
      <c r="K943" s="8">
        <f>IF(G943&lt;&gt;0,I943/H943,0)</f>
        <v>1.0353377232082495</v>
      </c>
      <c r="L943" s="8">
        <f>I943/H943</f>
        <v>1.0353377232082495</v>
      </c>
      <c r="AB943" s="7"/>
      <c r="AC943" s="7"/>
      <c r="AD943" s="7"/>
      <c r="AE943" s="7"/>
      <c r="AF943" s="6"/>
      <c r="AG943" s="5"/>
    </row>
    <row r="944" spans="1:33" s="4" customFormat="1" ht="27.75" customHeight="1" x14ac:dyDescent="0.25">
      <c r="A944" s="13" t="s">
        <v>1</v>
      </c>
      <c r="B944" s="13" t="s">
        <v>1</v>
      </c>
      <c r="C944" s="12">
        <v>3211214</v>
      </c>
      <c r="D944" s="11">
        <v>4</v>
      </c>
      <c r="E944" s="10" t="s">
        <v>14</v>
      </c>
      <c r="F944" s="9">
        <v>17999971.791999999</v>
      </c>
      <c r="G944" s="9">
        <v>5364425</v>
      </c>
      <c r="H944" s="9">
        <v>8382651.6100000003</v>
      </c>
      <c r="I944" s="9">
        <v>7009601.8499999996</v>
      </c>
      <c r="J944" s="9">
        <f>H944-I944</f>
        <v>1373049.7600000007</v>
      </c>
      <c r="K944" s="8">
        <f>IF(G944&lt;&gt;0,I944/H944,0)</f>
        <v>0.83620340867297471</v>
      </c>
      <c r="L944" s="8">
        <f>I944/H944</f>
        <v>0.83620340867297471</v>
      </c>
      <c r="AB944" s="7"/>
      <c r="AC944" s="7"/>
      <c r="AD944" s="7"/>
      <c r="AE944" s="7"/>
      <c r="AF944" s="6"/>
      <c r="AG944" s="5"/>
    </row>
    <row r="945" spans="1:33" s="4" customFormat="1" ht="27.75" customHeight="1" x14ac:dyDescent="0.25">
      <c r="A945" s="13" t="s">
        <v>1</v>
      </c>
      <c r="B945" s="13" t="s">
        <v>1</v>
      </c>
      <c r="C945" s="12">
        <v>3211214</v>
      </c>
      <c r="D945" s="11">
        <v>5</v>
      </c>
      <c r="E945" s="10" t="s">
        <v>13</v>
      </c>
      <c r="F945" s="9">
        <v>0</v>
      </c>
      <c r="G945" s="9">
        <v>0</v>
      </c>
      <c r="H945" s="9">
        <v>0</v>
      </c>
      <c r="I945" s="9">
        <v>0</v>
      </c>
      <c r="J945" s="9">
        <f>H945-I945</f>
        <v>0</v>
      </c>
      <c r="K945" s="8">
        <f>IF(G945&lt;&gt;0,I945/H945,0)</f>
        <v>0</v>
      </c>
      <c r="L945" s="8"/>
      <c r="AB945" s="7"/>
      <c r="AC945" s="7"/>
      <c r="AD945" s="7"/>
      <c r="AE945" s="7"/>
      <c r="AF945" s="6"/>
      <c r="AG945" s="5"/>
    </row>
    <row r="946" spans="1:33" s="4" customFormat="1" ht="27.75" customHeight="1" x14ac:dyDescent="0.25">
      <c r="A946" s="13" t="s">
        <v>1</v>
      </c>
      <c r="B946" s="13" t="s">
        <v>1</v>
      </c>
      <c r="C946" s="12">
        <v>3211214</v>
      </c>
      <c r="D946" s="11">
        <v>7</v>
      </c>
      <c r="E946" s="10" t="s">
        <v>0</v>
      </c>
      <c r="F946" s="9">
        <v>0</v>
      </c>
      <c r="G946" s="9">
        <v>0</v>
      </c>
      <c r="H946" s="9">
        <v>0</v>
      </c>
      <c r="I946" s="9">
        <v>0</v>
      </c>
      <c r="J946" s="9">
        <f>H946-I946</f>
        <v>0</v>
      </c>
      <c r="K946" s="8">
        <f>IF(G946&lt;&gt;0,I946/H946,0)</f>
        <v>0</v>
      </c>
      <c r="L946" s="8"/>
      <c r="AB946" s="7"/>
      <c r="AC946" s="7"/>
      <c r="AD946" s="7"/>
      <c r="AE946" s="7"/>
      <c r="AF946" s="6"/>
      <c r="AG946" s="5"/>
    </row>
    <row r="947" spans="1:33" s="4" customFormat="1" ht="27.75" customHeight="1" x14ac:dyDescent="0.25">
      <c r="A947" s="13" t="s">
        <v>1</v>
      </c>
      <c r="B947" s="13" t="s">
        <v>1</v>
      </c>
      <c r="C947" s="12">
        <v>3211214</v>
      </c>
      <c r="D947" s="11">
        <v>9</v>
      </c>
      <c r="E947" s="10" t="s">
        <v>12</v>
      </c>
      <c r="F947" s="9">
        <v>18799991.664000005</v>
      </c>
      <c r="G947" s="9">
        <v>18014000</v>
      </c>
      <c r="H947" s="9">
        <v>30900000</v>
      </c>
      <c r="I947" s="9">
        <v>8844000</v>
      </c>
      <c r="J947" s="9">
        <f>H947-I947</f>
        <v>22056000</v>
      </c>
      <c r="K947" s="8">
        <f>IF(G947&lt;&gt;0,I947/H947,0)</f>
        <v>0.28621359223300968</v>
      </c>
      <c r="L947" s="8">
        <f>I947/H947</f>
        <v>0.28621359223300968</v>
      </c>
      <c r="AB947" s="7"/>
      <c r="AC947" s="7"/>
      <c r="AD947" s="7"/>
      <c r="AE947" s="7"/>
      <c r="AF947" s="6"/>
      <c r="AG947" s="5"/>
    </row>
    <row r="948" spans="1:33" s="2" customFormat="1" ht="27.75" customHeight="1" x14ac:dyDescent="0.25">
      <c r="A948" s="38" t="s">
        <v>21</v>
      </c>
      <c r="B948" s="38" t="s">
        <v>21</v>
      </c>
      <c r="C948" s="38" t="s">
        <v>21</v>
      </c>
      <c r="D948" s="37">
        <v>4</v>
      </c>
      <c r="E948" s="36" t="s">
        <v>20</v>
      </c>
      <c r="F948" s="35">
        <v>2492636481.0379996</v>
      </c>
      <c r="G948" s="35">
        <v>2636209644.4235005</v>
      </c>
      <c r="H948" s="35">
        <f>SUMIF($B$949:$B$990,"MIN",H949:H990)</f>
        <v>3180938747.0099998</v>
      </c>
      <c r="I948" s="35">
        <f>SUMIF($B$949:$B$990,"MIN",I949:I990)</f>
        <v>3061783204.1700001</v>
      </c>
      <c r="J948" s="35">
        <f>SUMIF($B$949:$B$990,"MIN",J949:J990)</f>
        <v>119155542.84</v>
      </c>
      <c r="K948" s="34">
        <f>IF(G948&lt;&gt;0,I948/H948,0)</f>
        <v>0.96254076160630164</v>
      </c>
      <c r="L948" s="8">
        <f>I948/H948</f>
        <v>0.96254076160630164</v>
      </c>
      <c r="AB948" s="33"/>
      <c r="AC948" s="33"/>
      <c r="AD948" s="33"/>
      <c r="AE948" s="33"/>
      <c r="AF948" s="6"/>
      <c r="AG948" s="32"/>
    </row>
    <row r="949" spans="1:33" s="2" customFormat="1" ht="27.75" customHeight="1" x14ac:dyDescent="0.25">
      <c r="A949" s="31" t="s">
        <v>9</v>
      </c>
      <c r="B949" s="31" t="s">
        <v>9</v>
      </c>
      <c r="C949" s="31" t="s">
        <v>9</v>
      </c>
      <c r="D949" s="30">
        <v>4111</v>
      </c>
      <c r="E949" s="29" t="s">
        <v>19</v>
      </c>
      <c r="F949" s="28">
        <v>693364543.55999982</v>
      </c>
      <c r="G949" s="28">
        <v>736321797.32999992</v>
      </c>
      <c r="H949" s="28">
        <f>SUMIF($B$950:$B$958,"chap",H950:H958)</f>
        <v>1015908719.1999999</v>
      </c>
      <c r="I949" s="28">
        <f>SUMIF($B$950:$B$958,"chap",I950:I958)</f>
        <v>993611794.82000005</v>
      </c>
      <c r="J949" s="28">
        <f>SUMIF($B$950:$B$958,"chap",J950:J958)</f>
        <v>22296924.380000021</v>
      </c>
      <c r="K949" s="27">
        <f>IF(G949&lt;&gt;0,I949/H949,0)</f>
        <v>0.9780522364277392</v>
      </c>
      <c r="L949" s="8">
        <f>I949/H949</f>
        <v>0.9780522364277392</v>
      </c>
      <c r="AB949" s="26"/>
      <c r="AC949" s="26"/>
      <c r="AD949" s="26"/>
      <c r="AE949" s="26"/>
      <c r="AF949" s="6"/>
    </row>
    <row r="950" spans="1:33" s="20" customFormat="1" ht="27.75" customHeight="1" x14ac:dyDescent="0.25">
      <c r="A950" s="25" t="s">
        <v>7</v>
      </c>
      <c r="B950" s="25" t="s">
        <v>7</v>
      </c>
      <c r="C950" s="25" t="s">
        <v>7</v>
      </c>
      <c r="D950" s="24">
        <v>41111</v>
      </c>
      <c r="E950" s="23" t="s">
        <v>6</v>
      </c>
      <c r="F950" s="22">
        <v>693364543.55999982</v>
      </c>
      <c r="G950" s="22">
        <v>736321797.32999992</v>
      </c>
      <c r="H950" s="22">
        <f>SUMIF($B$951:$B$958,"section",H951:H958)</f>
        <v>1015908719.1999999</v>
      </c>
      <c r="I950" s="22">
        <f>SUMIF($B$951:$B$958,"section",I951:I958)</f>
        <v>993611794.82000005</v>
      </c>
      <c r="J950" s="22">
        <f>SUMIF($B$951:$B$958,"section",J951:J958)</f>
        <v>22296924.380000021</v>
      </c>
      <c r="K950" s="21">
        <f>IF(G950&lt;&gt;0,I950/H950,0)</f>
        <v>0.9780522364277392</v>
      </c>
      <c r="L950" s="8">
        <f>I950/H950</f>
        <v>0.9780522364277392</v>
      </c>
      <c r="AF950" s="6"/>
    </row>
    <row r="951" spans="1:33" s="2" customFormat="1" ht="27.75" customHeight="1" x14ac:dyDescent="0.25">
      <c r="A951" s="19" t="s">
        <v>5</v>
      </c>
      <c r="B951" s="19" t="s">
        <v>5</v>
      </c>
      <c r="C951" s="19" t="s">
        <v>5</v>
      </c>
      <c r="D951" s="18">
        <v>4111111</v>
      </c>
      <c r="E951" s="17" t="s">
        <v>18</v>
      </c>
      <c r="F951" s="16">
        <v>693364543.55999982</v>
      </c>
      <c r="G951" s="16">
        <v>736321797.32999992</v>
      </c>
      <c r="H951" s="16">
        <f>SUMIF($B$952:$B$958,"article",H952:H958)</f>
        <v>1015908719.1999999</v>
      </c>
      <c r="I951" s="16">
        <f>SUMIF($B$952:$B$958,"article",I952:I958)</f>
        <v>993611794.82000005</v>
      </c>
      <c r="J951" s="16">
        <f>SUMIF($B$952:$B$958,"article",J952:J958)</f>
        <v>22296924.380000021</v>
      </c>
      <c r="K951" s="15">
        <f>IF(G951&lt;&gt;0,I951/H951,0)</f>
        <v>0.9780522364277392</v>
      </c>
      <c r="L951" s="8">
        <f>I951/H951</f>
        <v>0.9780522364277392</v>
      </c>
      <c r="AB951" s="14"/>
      <c r="AC951" s="14"/>
      <c r="AD951" s="14"/>
      <c r="AE951" s="14"/>
      <c r="AF951" s="6"/>
    </row>
    <row r="952" spans="1:33" s="4" customFormat="1" ht="27.75" customHeight="1" x14ac:dyDescent="0.25">
      <c r="A952" s="13" t="s">
        <v>1</v>
      </c>
      <c r="B952" s="13" t="s">
        <v>1</v>
      </c>
      <c r="C952" s="12">
        <v>4111111</v>
      </c>
      <c r="D952" s="11">
        <v>1</v>
      </c>
      <c r="E952" s="10" t="s">
        <v>3</v>
      </c>
      <c r="F952" s="9">
        <v>426550836.15999979</v>
      </c>
      <c r="G952" s="9">
        <v>438371819.96999997</v>
      </c>
      <c r="H952" s="9">
        <v>572060357.96000004</v>
      </c>
      <c r="I952" s="9">
        <v>568162034.48000002</v>
      </c>
      <c r="J952" s="9">
        <f>H952-I952</f>
        <v>3898323.4800000191</v>
      </c>
      <c r="K952" s="8">
        <f>IF(G952&lt;&gt;0,I952/H952,0)</f>
        <v>0.99318546823642584</v>
      </c>
      <c r="L952" s="8">
        <f>I952/H952</f>
        <v>0.99318546823642584</v>
      </c>
      <c r="AB952" s="7"/>
      <c r="AC952" s="7"/>
      <c r="AD952" s="7"/>
      <c r="AE952" s="7"/>
      <c r="AF952" s="6"/>
      <c r="AG952" s="5"/>
    </row>
    <row r="953" spans="1:33" s="4" customFormat="1" ht="27.75" customHeight="1" x14ac:dyDescent="0.25">
      <c r="A953" s="13" t="s">
        <v>1</v>
      </c>
      <c r="B953" s="13" t="s">
        <v>1</v>
      </c>
      <c r="C953" s="12">
        <v>4111111</v>
      </c>
      <c r="D953" s="11">
        <v>2</v>
      </c>
      <c r="E953" s="10" t="s">
        <v>2</v>
      </c>
      <c r="F953" s="9">
        <v>32257963.439999998</v>
      </c>
      <c r="G953" s="9">
        <v>48543802.185000002</v>
      </c>
      <c r="H953" s="9">
        <v>83432081.170000002</v>
      </c>
      <c r="I953" s="9">
        <v>87429377.109999999</v>
      </c>
      <c r="J953" s="9">
        <f>H953-I953</f>
        <v>-3997295.9399999976</v>
      </c>
      <c r="K953" s="8">
        <f>IF(G953&lt;&gt;0,I953/H953,0)</f>
        <v>1.0479107782515358</v>
      </c>
      <c r="L953" s="8">
        <f>I953/H953</f>
        <v>1.0479107782515358</v>
      </c>
      <c r="AB953" s="7"/>
      <c r="AC953" s="7"/>
      <c r="AD953" s="7"/>
      <c r="AE953" s="7"/>
      <c r="AF953" s="6"/>
      <c r="AG953" s="5"/>
    </row>
    <row r="954" spans="1:33" s="4" customFormat="1" ht="27.75" customHeight="1" x14ac:dyDescent="0.25">
      <c r="A954" s="13" t="s">
        <v>1</v>
      </c>
      <c r="B954" s="13" t="s">
        <v>1</v>
      </c>
      <c r="C954" s="12">
        <v>4111111</v>
      </c>
      <c r="D954" s="11">
        <v>3</v>
      </c>
      <c r="E954" s="10" t="s">
        <v>15</v>
      </c>
      <c r="F954" s="9">
        <v>26211599.719999999</v>
      </c>
      <c r="G954" s="9">
        <v>25068106.175000001</v>
      </c>
      <c r="H954" s="9">
        <v>99756593.159999996</v>
      </c>
      <c r="I954" s="9">
        <v>77438057.75</v>
      </c>
      <c r="J954" s="9">
        <f>H954-I954</f>
        <v>22318535.409999996</v>
      </c>
      <c r="K954" s="8">
        <f>IF(G954&lt;&gt;0,I954/H954,0)</f>
        <v>0.77627007195200415</v>
      </c>
      <c r="L954" s="8">
        <f>I954/H954</f>
        <v>0.77627007195200415</v>
      </c>
      <c r="AB954" s="7"/>
      <c r="AC954" s="7"/>
      <c r="AD954" s="7"/>
      <c r="AE954" s="7"/>
      <c r="AF954" s="6"/>
      <c r="AG954" s="5"/>
    </row>
    <row r="955" spans="1:33" s="4" customFormat="1" ht="27.75" customHeight="1" x14ac:dyDescent="0.25">
      <c r="A955" s="13" t="s">
        <v>1</v>
      </c>
      <c r="B955" s="13" t="s">
        <v>1</v>
      </c>
      <c r="C955" s="12">
        <v>4111111</v>
      </c>
      <c r="D955" s="11">
        <v>4</v>
      </c>
      <c r="E955" s="10" t="s">
        <v>14</v>
      </c>
      <c r="F955" s="9">
        <v>12205237.199999999</v>
      </c>
      <c r="G955" s="9">
        <v>10238444</v>
      </c>
      <c r="H955" s="9">
        <v>23125392.010000002</v>
      </c>
      <c r="I955" s="9">
        <v>23048075.480000004</v>
      </c>
      <c r="J955" s="9">
        <f>H955-I955</f>
        <v>77316.529999997467</v>
      </c>
      <c r="K955" s="8">
        <f>IF(G955&lt;&gt;0,I955/H955,0)</f>
        <v>0.99665663916241665</v>
      </c>
      <c r="L955" s="8">
        <f>I955/H955</f>
        <v>0.99665663916241665</v>
      </c>
      <c r="AB955" s="7"/>
      <c r="AC955" s="7"/>
      <c r="AD955" s="7"/>
      <c r="AE955" s="7"/>
      <c r="AF955" s="6"/>
      <c r="AG955" s="5"/>
    </row>
    <row r="956" spans="1:33" s="4" customFormat="1" ht="27.75" customHeight="1" x14ac:dyDescent="0.25">
      <c r="A956" s="13" t="s">
        <v>1</v>
      </c>
      <c r="B956" s="13" t="s">
        <v>1</v>
      </c>
      <c r="C956" s="12">
        <v>4111111</v>
      </c>
      <c r="D956" s="11">
        <v>5</v>
      </c>
      <c r="E956" s="10" t="s">
        <v>13</v>
      </c>
      <c r="F956" s="9">
        <v>0</v>
      </c>
      <c r="G956" s="9">
        <v>0</v>
      </c>
      <c r="H956" s="9">
        <v>0</v>
      </c>
      <c r="I956" s="9">
        <v>0</v>
      </c>
      <c r="J956" s="9">
        <f>H956-I956</f>
        <v>0</v>
      </c>
      <c r="K956" s="8">
        <f>IF(G956&lt;&gt;0,I956/H956,0)</f>
        <v>0</v>
      </c>
      <c r="L956" s="8"/>
      <c r="AB956" s="7"/>
      <c r="AC956" s="7"/>
      <c r="AD956" s="7"/>
      <c r="AE956" s="7"/>
      <c r="AF956" s="6"/>
      <c r="AG956" s="5"/>
    </row>
    <row r="957" spans="1:33" s="4" customFormat="1" ht="27.75" customHeight="1" x14ac:dyDescent="0.25">
      <c r="A957" s="13" t="s">
        <v>1</v>
      </c>
      <c r="B957" s="13" t="s">
        <v>1</v>
      </c>
      <c r="C957" s="12">
        <v>4111111</v>
      </c>
      <c r="D957" s="11">
        <v>7</v>
      </c>
      <c r="E957" s="10" t="s">
        <v>0</v>
      </c>
      <c r="F957" s="9">
        <v>431157.12000000011</v>
      </c>
      <c r="G957" s="9">
        <v>0</v>
      </c>
      <c r="H957" s="9">
        <v>0</v>
      </c>
      <c r="I957" s="9">
        <v>0</v>
      </c>
      <c r="J957" s="9">
        <f>H957-I957</f>
        <v>0</v>
      </c>
      <c r="K957" s="8">
        <f>IF(G957&lt;&gt;0,I957/H957,0)</f>
        <v>0</v>
      </c>
      <c r="L957" s="8"/>
      <c r="AB957" s="7"/>
      <c r="AC957" s="7"/>
      <c r="AD957" s="7"/>
      <c r="AE957" s="7"/>
      <c r="AF957" s="6"/>
      <c r="AG957" s="5"/>
    </row>
    <row r="958" spans="1:33" s="4" customFormat="1" ht="27.75" customHeight="1" x14ac:dyDescent="0.25">
      <c r="A958" s="13" t="s">
        <v>1</v>
      </c>
      <c r="B958" s="13" t="s">
        <v>1</v>
      </c>
      <c r="C958" s="12">
        <v>4111111</v>
      </c>
      <c r="D958" s="11">
        <v>9</v>
      </c>
      <c r="E958" s="10" t="s">
        <v>12</v>
      </c>
      <c r="F958" s="9">
        <v>195707749.92000002</v>
      </c>
      <c r="G958" s="9">
        <v>214099625</v>
      </c>
      <c r="H958" s="9">
        <v>237534294.90000001</v>
      </c>
      <c r="I958" s="9">
        <v>237534250</v>
      </c>
      <c r="J958" s="9">
        <f>H958-I958</f>
        <v>44.900000005960464</v>
      </c>
      <c r="K958" s="8">
        <f>IF(G958&lt;&gt;0,I958/H958,0)</f>
        <v>0.99999981097466362</v>
      </c>
      <c r="L958" s="8">
        <f>I958/H958</f>
        <v>0.99999981097466362</v>
      </c>
      <c r="AB958" s="7"/>
      <c r="AC958" s="7"/>
      <c r="AD958" s="7"/>
      <c r="AE958" s="7"/>
      <c r="AF958" s="6"/>
      <c r="AG958" s="5"/>
    </row>
    <row r="959" spans="1:33" s="2" customFormat="1" ht="27.75" customHeight="1" x14ac:dyDescent="0.25">
      <c r="A959" s="31" t="s">
        <v>9</v>
      </c>
      <c r="B959" s="31" t="s">
        <v>9</v>
      </c>
      <c r="C959" s="31" t="s">
        <v>9</v>
      </c>
      <c r="D959" s="30">
        <v>4211</v>
      </c>
      <c r="E959" s="29" t="s">
        <v>17</v>
      </c>
      <c r="F959" s="28">
        <v>406240737.69999993</v>
      </c>
      <c r="G959" s="28">
        <v>498694968.6685003</v>
      </c>
      <c r="H959" s="28">
        <f>SUMIF($B$960:$B$968,"chap",H960:H968)</f>
        <v>436767400.68999994</v>
      </c>
      <c r="I959" s="28">
        <f>SUMIF($B$960:$B$968,"chap",I960:I968)</f>
        <v>399963601.88999999</v>
      </c>
      <c r="J959" s="28">
        <f>SUMIF($B$960:$B$968,"chap",J960:J968)</f>
        <v>36803798.79999999</v>
      </c>
      <c r="K959" s="27">
        <f>IF(G959&lt;&gt;0,I959/H959,0)</f>
        <v>0.91573593005829246</v>
      </c>
      <c r="L959" s="8">
        <f>I959/H959</f>
        <v>0.91573593005829246</v>
      </c>
      <c r="AB959" s="26"/>
      <c r="AC959" s="26"/>
      <c r="AD959" s="26"/>
      <c r="AE959" s="26"/>
      <c r="AF959" s="6"/>
    </row>
    <row r="960" spans="1:33" s="20" customFormat="1" ht="27.75" customHeight="1" x14ac:dyDescent="0.25">
      <c r="A960" s="25" t="s">
        <v>7</v>
      </c>
      <c r="B960" s="25" t="s">
        <v>7</v>
      </c>
      <c r="C960" s="25" t="s">
        <v>7</v>
      </c>
      <c r="D960" s="24">
        <v>42111</v>
      </c>
      <c r="E960" s="23" t="s">
        <v>6</v>
      </c>
      <c r="F960" s="22">
        <v>406240737.69999993</v>
      </c>
      <c r="G960" s="22">
        <v>498694968.6685003</v>
      </c>
      <c r="H960" s="22">
        <f>SUMIF($B$961:$B$968,"section",H961:H968)</f>
        <v>436767400.68999994</v>
      </c>
      <c r="I960" s="22">
        <f>SUMIF($B$961:$B$968,"section",I961:I968)</f>
        <v>399963601.88999999</v>
      </c>
      <c r="J960" s="22">
        <f>SUMIF($B$961:$B$968,"section",J961:J968)</f>
        <v>36803798.79999999</v>
      </c>
      <c r="K960" s="21">
        <f>IF(G960&lt;&gt;0,I960/H960,0)</f>
        <v>0.91573593005829246</v>
      </c>
      <c r="L960" s="8">
        <f>I960/H960</f>
        <v>0.91573593005829246</v>
      </c>
      <c r="AF960" s="6"/>
    </row>
    <row r="961" spans="1:33" s="2" customFormat="1" ht="27.75" customHeight="1" x14ac:dyDescent="0.25">
      <c r="A961" s="19" t="s">
        <v>5</v>
      </c>
      <c r="B961" s="19" t="s">
        <v>5</v>
      </c>
      <c r="C961" s="19" t="s">
        <v>5</v>
      </c>
      <c r="D961" s="18">
        <v>4211111</v>
      </c>
      <c r="E961" s="17" t="s">
        <v>17</v>
      </c>
      <c r="F961" s="16">
        <v>406240737.69999993</v>
      </c>
      <c r="G961" s="16">
        <v>498694968.6685003</v>
      </c>
      <c r="H961" s="16">
        <f>SUMIF($B$962:$B$968,"article",H962:H968)</f>
        <v>436767400.68999994</v>
      </c>
      <c r="I961" s="16">
        <f>SUMIF($B$962:$B$968,"article",I962:I968)</f>
        <v>399963601.88999999</v>
      </c>
      <c r="J961" s="16">
        <f>SUMIF($B$962:$B$968,"article",J962:J968)</f>
        <v>36803798.79999999</v>
      </c>
      <c r="K961" s="15">
        <f>IF(G961&lt;&gt;0,I961/H961,0)</f>
        <v>0.91573593005829246</v>
      </c>
      <c r="L961" s="8">
        <f>I961/H961</f>
        <v>0.91573593005829246</v>
      </c>
      <c r="AB961" s="14"/>
      <c r="AC961" s="14"/>
      <c r="AD961" s="14"/>
      <c r="AE961" s="14"/>
      <c r="AF961" s="6"/>
    </row>
    <row r="962" spans="1:33" s="4" customFormat="1" ht="27.75" customHeight="1" x14ac:dyDescent="0.25">
      <c r="A962" s="13" t="s">
        <v>1</v>
      </c>
      <c r="B962" s="13" t="s">
        <v>1</v>
      </c>
      <c r="C962" s="12">
        <v>4211111</v>
      </c>
      <c r="D962" s="11">
        <v>1</v>
      </c>
      <c r="E962" s="10" t="s">
        <v>3</v>
      </c>
      <c r="F962" s="9">
        <v>307128594.99999994</v>
      </c>
      <c r="G962" s="9">
        <v>437249609.02350032</v>
      </c>
      <c r="H962" s="9">
        <v>370267401.02999997</v>
      </c>
      <c r="I962" s="9">
        <v>359185732.32999998</v>
      </c>
      <c r="J962" s="9">
        <f>H962-I962</f>
        <v>11081668.699999988</v>
      </c>
      <c r="K962" s="8">
        <f>IF(G962&lt;&gt;0,I962/H962,0)</f>
        <v>0.97007117378096663</v>
      </c>
      <c r="L962" s="8">
        <f>I962/H962</f>
        <v>0.97007117378096663</v>
      </c>
      <c r="AB962" s="7"/>
      <c r="AC962" s="7"/>
      <c r="AD962" s="7"/>
      <c r="AE962" s="7"/>
      <c r="AF962" s="6"/>
      <c r="AG962" s="5"/>
    </row>
    <row r="963" spans="1:33" s="4" customFormat="1" ht="27.75" customHeight="1" x14ac:dyDescent="0.25">
      <c r="A963" s="13" t="s">
        <v>1</v>
      </c>
      <c r="B963" s="13" t="s">
        <v>1</v>
      </c>
      <c r="C963" s="12">
        <v>4211111</v>
      </c>
      <c r="D963" s="11">
        <v>2</v>
      </c>
      <c r="E963" s="10" t="s">
        <v>2</v>
      </c>
      <c r="F963" s="9">
        <v>15377952.999999996</v>
      </c>
      <c r="G963" s="9">
        <v>17162519.645</v>
      </c>
      <c r="H963" s="9">
        <v>24999999.649999999</v>
      </c>
      <c r="I963" s="9">
        <v>23385912.009999998</v>
      </c>
      <c r="J963" s="9">
        <f>H963-I963</f>
        <v>1614087.6400000006</v>
      </c>
      <c r="K963" s="8">
        <f>IF(G963&lt;&gt;0,I963/H963,0)</f>
        <v>0.93543649349611091</v>
      </c>
      <c r="L963" s="8">
        <f>I963/H963</f>
        <v>0.93543649349611091</v>
      </c>
      <c r="AB963" s="7"/>
      <c r="AC963" s="7"/>
      <c r="AD963" s="7"/>
      <c r="AE963" s="7"/>
      <c r="AF963" s="6"/>
      <c r="AG963" s="5"/>
    </row>
    <row r="964" spans="1:33" s="4" customFormat="1" ht="27.75" customHeight="1" x14ac:dyDescent="0.25">
      <c r="A964" s="13" t="s">
        <v>1</v>
      </c>
      <c r="B964" s="13" t="s">
        <v>1</v>
      </c>
      <c r="C964" s="12">
        <v>4211111</v>
      </c>
      <c r="D964" s="11">
        <v>3</v>
      </c>
      <c r="E964" s="10" t="s">
        <v>15</v>
      </c>
      <c r="F964" s="9">
        <v>13834200</v>
      </c>
      <c r="G964" s="9">
        <v>21333288</v>
      </c>
      <c r="H964" s="9">
        <v>15500000</v>
      </c>
      <c r="I964" s="9">
        <v>14068028.550000001</v>
      </c>
      <c r="J964" s="9">
        <f>H964-I964</f>
        <v>1431971.4499999993</v>
      </c>
      <c r="K964" s="8">
        <f>IF(G964&lt;&gt;0,I964/H964,0)</f>
        <v>0.90761474516129037</v>
      </c>
      <c r="L964" s="8">
        <f>I964/H964</f>
        <v>0.90761474516129037</v>
      </c>
      <c r="AB964" s="7"/>
      <c r="AC964" s="7"/>
      <c r="AD964" s="7"/>
      <c r="AE964" s="7"/>
      <c r="AF964" s="6"/>
      <c r="AG964" s="5"/>
    </row>
    <row r="965" spans="1:33" s="4" customFormat="1" ht="27.75" customHeight="1" x14ac:dyDescent="0.25">
      <c r="A965" s="13" t="s">
        <v>1</v>
      </c>
      <c r="B965" s="13" t="s">
        <v>1</v>
      </c>
      <c r="C965" s="12">
        <v>4211111</v>
      </c>
      <c r="D965" s="11">
        <v>4</v>
      </c>
      <c r="E965" s="10" t="s">
        <v>14</v>
      </c>
      <c r="F965" s="9">
        <v>9500001.7000000011</v>
      </c>
      <c r="G965" s="9">
        <v>2199552</v>
      </c>
      <c r="H965" s="9">
        <v>6000000.0099999998</v>
      </c>
      <c r="I965" s="9">
        <v>3323929</v>
      </c>
      <c r="J965" s="9">
        <f>H965-I965</f>
        <v>2676071.0099999998</v>
      </c>
      <c r="K965" s="8">
        <f>IF(G965&lt;&gt;0,I965/H965,0)</f>
        <v>0.55398816574335308</v>
      </c>
      <c r="L965" s="8">
        <f>I965/H965</f>
        <v>0.55398816574335308</v>
      </c>
      <c r="AB965" s="7"/>
      <c r="AC965" s="7"/>
      <c r="AD965" s="7"/>
      <c r="AE965" s="7"/>
      <c r="AF965" s="6"/>
      <c r="AG965" s="5"/>
    </row>
    <row r="966" spans="1:33" s="4" customFormat="1" ht="27.75" customHeight="1" x14ac:dyDescent="0.25">
      <c r="A966" s="13" t="s">
        <v>1</v>
      </c>
      <c r="B966" s="13" t="s">
        <v>1</v>
      </c>
      <c r="C966" s="12">
        <v>4211111</v>
      </c>
      <c r="D966" s="11">
        <v>5</v>
      </c>
      <c r="E966" s="10" t="s">
        <v>13</v>
      </c>
      <c r="F966" s="9">
        <v>0</v>
      </c>
      <c r="G966" s="9">
        <v>0</v>
      </c>
      <c r="H966" s="9">
        <v>0</v>
      </c>
      <c r="I966" s="9">
        <v>0</v>
      </c>
      <c r="J966" s="9">
        <f>H966-I966</f>
        <v>0</v>
      </c>
      <c r="K966" s="8">
        <f>IF(G966&lt;&gt;0,I966/H966,0)</f>
        <v>0</v>
      </c>
      <c r="L966" s="8"/>
      <c r="AB966" s="7"/>
      <c r="AC966" s="7"/>
      <c r="AD966" s="7"/>
      <c r="AE966" s="7"/>
      <c r="AF966" s="6"/>
      <c r="AG966" s="5"/>
    </row>
    <row r="967" spans="1:33" s="4" customFormat="1" ht="27.75" customHeight="1" x14ac:dyDescent="0.25">
      <c r="A967" s="13" t="s">
        <v>1</v>
      </c>
      <c r="B967" s="13" t="s">
        <v>1</v>
      </c>
      <c r="C967" s="12">
        <v>4211111</v>
      </c>
      <c r="D967" s="11">
        <v>7</v>
      </c>
      <c r="E967" s="10" t="s">
        <v>0</v>
      </c>
      <c r="F967" s="9">
        <v>0</v>
      </c>
      <c r="G967" s="9">
        <v>0</v>
      </c>
      <c r="H967" s="9">
        <v>0</v>
      </c>
      <c r="I967" s="9">
        <v>0</v>
      </c>
      <c r="J967" s="9">
        <f>H967-I967</f>
        <v>0</v>
      </c>
      <c r="K967" s="8">
        <f>IF(G967&lt;&gt;0,I967/H967,0)</f>
        <v>0</v>
      </c>
      <c r="L967" s="8"/>
      <c r="AB967" s="7"/>
      <c r="AC967" s="7"/>
      <c r="AD967" s="7"/>
      <c r="AE967" s="7"/>
      <c r="AF967" s="6"/>
      <c r="AG967" s="5"/>
    </row>
    <row r="968" spans="1:33" s="4" customFormat="1" ht="27.75" customHeight="1" x14ac:dyDescent="0.25">
      <c r="A968" s="13" t="s">
        <v>1</v>
      </c>
      <c r="B968" s="13" t="s">
        <v>1</v>
      </c>
      <c r="C968" s="12">
        <v>4211111</v>
      </c>
      <c r="D968" s="11">
        <v>9</v>
      </c>
      <c r="E968" s="10" t="s">
        <v>12</v>
      </c>
      <c r="F968" s="9">
        <v>60399988</v>
      </c>
      <c r="G968" s="9">
        <v>20750000</v>
      </c>
      <c r="H968" s="9">
        <v>20000000</v>
      </c>
      <c r="I968" s="9">
        <v>0</v>
      </c>
      <c r="J968" s="9">
        <f>H968-I968</f>
        <v>20000000</v>
      </c>
      <c r="K968" s="8">
        <f>IF(G968&lt;&gt;0,I968/H968,0)</f>
        <v>0</v>
      </c>
      <c r="L968" s="8">
        <f>I968/H968</f>
        <v>0</v>
      </c>
      <c r="AB968" s="7"/>
      <c r="AC968" s="7"/>
      <c r="AD968" s="7"/>
      <c r="AE968" s="7"/>
      <c r="AF968" s="6"/>
      <c r="AG968" s="5"/>
    </row>
    <row r="969" spans="1:33" s="2" customFormat="1" ht="27.75" customHeight="1" x14ac:dyDescent="0.25">
      <c r="A969" s="31" t="s">
        <v>9</v>
      </c>
      <c r="B969" s="31" t="s">
        <v>9</v>
      </c>
      <c r="C969" s="31" t="s">
        <v>9</v>
      </c>
      <c r="D969" s="30">
        <v>4212</v>
      </c>
      <c r="E969" s="29" t="s">
        <v>16</v>
      </c>
      <c r="F969" s="28">
        <v>55000000</v>
      </c>
      <c r="G969" s="28">
        <v>109310886.34999999</v>
      </c>
      <c r="H969" s="28">
        <f>SUMIF($B$970:$B$978,"section",H970:H978)</f>
        <v>197038710.29999998</v>
      </c>
      <c r="I969" s="28">
        <f>SUMIF($B$970:$B$978,"section",I970:I978)</f>
        <v>172105586.98999998</v>
      </c>
      <c r="J969" s="28">
        <f>SUMIF($B$970:$B$978,"section",J970:J978)</f>
        <v>24933123.309999995</v>
      </c>
      <c r="K969" s="27">
        <f>IF(G969&lt;&gt;0,I969/H969,0)</f>
        <v>0.8734607871111304</v>
      </c>
      <c r="L969" s="8">
        <f>I969/H969</f>
        <v>0.8734607871111304</v>
      </c>
      <c r="AB969" s="26"/>
      <c r="AC969" s="26"/>
      <c r="AD969" s="26"/>
      <c r="AE969" s="26"/>
      <c r="AF969" s="6"/>
    </row>
    <row r="970" spans="1:33" s="20" customFormat="1" ht="27.75" customHeight="1" x14ac:dyDescent="0.25">
      <c r="A970" s="25" t="s">
        <v>7</v>
      </c>
      <c r="B970" s="25" t="s">
        <v>7</v>
      </c>
      <c r="C970" s="25" t="s">
        <v>7</v>
      </c>
      <c r="D970" s="24">
        <v>42121</v>
      </c>
      <c r="E970" s="23" t="s">
        <v>6</v>
      </c>
      <c r="F970" s="22">
        <v>55000000</v>
      </c>
      <c r="G970" s="22">
        <v>109310886.34999999</v>
      </c>
      <c r="H970" s="22">
        <f>SUMIF($B$970:$B$978,"section",H970:H978)</f>
        <v>197038710.29999998</v>
      </c>
      <c r="I970" s="22">
        <f>SUMIF($B$970:$B$978,"section",I970:I978)</f>
        <v>172105586.98999998</v>
      </c>
      <c r="J970" s="22">
        <f>SUMIF($B$970:$B$978,"section",J970:J978)</f>
        <v>24933123.309999995</v>
      </c>
      <c r="K970" s="21">
        <f>IF(G970&lt;&gt;0,I970/H970,0)</f>
        <v>0.8734607871111304</v>
      </c>
      <c r="L970" s="8">
        <f>I970/H970</f>
        <v>0.8734607871111304</v>
      </c>
      <c r="AF970" s="6"/>
    </row>
    <row r="971" spans="1:33" s="2" customFormat="1" ht="27.75" customHeight="1" x14ac:dyDescent="0.25">
      <c r="A971" s="19" t="s">
        <v>5</v>
      </c>
      <c r="B971" s="19" t="s">
        <v>5</v>
      </c>
      <c r="C971" s="19" t="s">
        <v>5</v>
      </c>
      <c r="D971" s="18">
        <v>4212112</v>
      </c>
      <c r="E971" s="17" t="s">
        <v>16</v>
      </c>
      <c r="F971" s="16">
        <v>55000000</v>
      </c>
      <c r="G971" s="16">
        <v>109310886.34999999</v>
      </c>
      <c r="H971" s="16">
        <f>SUMIF($B$972:$B$978,"article",H972:H978)</f>
        <v>197038710.29999998</v>
      </c>
      <c r="I971" s="16">
        <f>SUMIF($B$972:$B$978,"article",I972:I978)</f>
        <v>172105586.98999998</v>
      </c>
      <c r="J971" s="16">
        <f>SUMIF($B$972:$B$978,"article",J972:J978)</f>
        <v>24933123.309999995</v>
      </c>
      <c r="K971" s="15">
        <f>IF(G971&lt;&gt;0,I971/H971,0)</f>
        <v>0.8734607871111304</v>
      </c>
      <c r="L971" s="8">
        <f>I971/H971</f>
        <v>0.8734607871111304</v>
      </c>
      <c r="AB971" s="14"/>
      <c r="AC971" s="14"/>
      <c r="AD971" s="14"/>
      <c r="AE971" s="14"/>
      <c r="AF971" s="6"/>
    </row>
    <row r="972" spans="1:33" s="4" customFormat="1" ht="27.75" customHeight="1" x14ac:dyDescent="0.25">
      <c r="A972" s="13" t="s">
        <v>1</v>
      </c>
      <c r="B972" s="13" t="s">
        <v>1</v>
      </c>
      <c r="C972" s="12">
        <v>4212112</v>
      </c>
      <c r="D972" s="11">
        <v>1</v>
      </c>
      <c r="E972" s="10" t="s">
        <v>3</v>
      </c>
      <c r="F972" s="9">
        <v>30499333.960000001</v>
      </c>
      <c r="G972" s="9">
        <v>86255912.170000002</v>
      </c>
      <c r="H972" s="9">
        <v>134862758.38</v>
      </c>
      <c r="I972" s="9">
        <v>133028242.7</v>
      </c>
      <c r="J972" s="9">
        <f>H972-I972</f>
        <v>1834515.6799999923</v>
      </c>
      <c r="K972" s="8">
        <f>IF(G972&lt;&gt;0,I972/H972,0)</f>
        <v>0.98639716625971041</v>
      </c>
      <c r="L972" s="8">
        <f>I972/H972</f>
        <v>0.98639716625971041</v>
      </c>
      <c r="AB972" s="7"/>
      <c r="AC972" s="7"/>
      <c r="AD972" s="7"/>
      <c r="AE972" s="7"/>
      <c r="AF972" s="6"/>
      <c r="AG972" s="5"/>
    </row>
    <row r="973" spans="1:33" s="4" customFormat="1" ht="27.75" customHeight="1" x14ac:dyDescent="0.25">
      <c r="A973" s="13" t="s">
        <v>1</v>
      </c>
      <c r="B973" s="13" t="s">
        <v>1</v>
      </c>
      <c r="C973" s="12">
        <v>4212112</v>
      </c>
      <c r="D973" s="11">
        <v>2</v>
      </c>
      <c r="E973" s="10" t="s">
        <v>2</v>
      </c>
      <c r="F973" s="9">
        <v>9305263.0399999991</v>
      </c>
      <c r="G973" s="9">
        <v>6707532.3799999999</v>
      </c>
      <c r="H973" s="9">
        <v>23747365.600000001</v>
      </c>
      <c r="I973" s="9">
        <v>12531034.559999999</v>
      </c>
      <c r="J973" s="9">
        <f>H973-I973</f>
        <v>11216331.040000003</v>
      </c>
      <c r="K973" s="8">
        <f>IF(G973&lt;&gt;0,I973/H973,0)</f>
        <v>0.52768103928125809</v>
      </c>
      <c r="L973" s="8">
        <f>I973/H973</f>
        <v>0.52768103928125809</v>
      </c>
      <c r="AB973" s="7"/>
      <c r="AC973" s="7"/>
      <c r="AD973" s="7"/>
      <c r="AE973" s="7"/>
      <c r="AF973" s="6"/>
      <c r="AG973" s="5"/>
    </row>
    <row r="974" spans="1:33" s="4" customFormat="1" ht="27.75" customHeight="1" x14ac:dyDescent="0.25">
      <c r="A974" s="13" t="s">
        <v>1</v>
      </c>
      <c r="B974" s="13" t="s">
        <v>1</v>
      </c>
      <c r="C974" s="12">
        <v>4212112</v>
      </c>
      <c r="D974" s="11">
        <v>3</v>
      </c>
      <c r="E974" s="10" t="s">
        <v>15</v>
      </c>
      <c r="F974" s="9">
        <v>3570000</v>
      </c>
      <c r="G974" s="9">
        <v>10329300.300000001</v>
      </c>
      <c r="H974" s="9">
        <v>29328590.32</v>
      </c>
      <c r="I974" s="9">
        <v>23120424.73</v>
      </c>
      <c r="J974" s="9">
        <f>H974-I974</f>
        <v>6208165.5899999999</v>
      </c>
      <c r="K974" s="8">
        <f>IF(G974&lt;&gt;0,I974/H974,0)</f>
        <v>0.78832376454975828</v>
      </c>
      <c r="L974" s="8">
        <f>I974/H974</f>
        <v>0.78832376454975828</v>
      </c>
      <c r="AB974" s="7"/>
      <c r="AC974" s="7"/>
      <c r="AD974" s="7"/>
      <c r="AE974" s="7"/>
      <c r="AF974" s="6"/>
      <c r="AG974" s="5"/>
    </row>
    <row r="975" spans="1:33" s="4" customFormat="1" ht="27.75" customHeight="1" x14ac:dyDescent="0.25">
      <c r="A975" s="13" t="s">
        <v>1</v>
      </c>
      <c r="B975" s="13" t="s">
        <v>1</v>
      </c>
      <c r="C975" s="12">
        <v>4212112</v>
      </c>
      <c r="D975" s="11">
        <v>4</v>
      </c>
      <c r="E975" s="10" t="s">
        <v>14</v>
      </c>
      <c r="F975" s="9">
        <v>7175000</v>
      </c>
      <c r="G975" s="9">
        <v>6018141.5</v>
      </c>
      <c r="H975" s="9">
        <v>8499996</v>
      </c>
      <c r="I975" s="9">
        <v>3425885</v>
      </c>
      <c r="J975" s="9">
        <f>H975-I975</f>
        <v>5074111</v>
      </c>
      <c r="K975" s="8">
        <f>IF(G975&lt;&gt;0,I975/H975,0)</f>
        <v>0.40304548378610999</v>
      </c>
      <c r="L975" s="8">
        <f>I975/H975</f>
        <v>0.40304548378610999</v>
      </c>
      <c r="AB975" s="7"/>
      <c r="AC975" s="7"/>
      <c r="AD975" s="7"/>
      <c r="AE975" s="7"/>
      <c r="AF975" s="6"/>
      <c r="AG975" s="5"/>
    </row>
    <row r="976" spans="1:33" s="4" customFormat="1" ht="27.75" customHeight="1" x14ac:dyDescent="0.25">
      <c r="A976" s="13" t="s">
        <v>1</v>
      </c>
      <c r="B976" s="13" t="s">
        <v>1</v>
      </c>
      <c r="C976" s="12">
        <v>4212112</v>
      </c>
      <c r="D976" s="11">
        <v>5</v>
      </c>
      <c r="E976" s="10" t="s">
        <v>13</v>
      </c>
      <c r="F976" s="9">
        <v>0</v>
      </c>
      <c r="G976" s="9">
        <v>0</v>
      </c>
      <c r="H976" s="9">
        <v>600000</v>
      </c>
      <c r="I976" s="9">
        <v>0</v>
      </c>
      <c r="J976" s="9">
        <f>H976-I976</f>
        <v>600000</v>
      </c>
      <c r="K976" s="8">
        <f>IF(G976&lt;&gt;0,I976/H976,0)</f>
        <v>0</v>
      </c>
      <c r="L976" s="8">
        <f>I976/H976</f>
        <v>0</v>
      </c>
      <c r="AB976" s="7"/>
      <c r="AC976" s="7"/>
      <c r="AD976" s="7"/>
      <c r="AE976" s="7"/>
      <c r="AF976" s="6"/>
      <c r="AG976" s="5"/>
    </row>
    <row r="977" spans="1:33" s="4" customFormat="1" ht="27.75" customHeight="1" x14ac:dyDescent="0.25">
      <c r="A977" s="13" t="s">
        <v>1</v>
      </c>
      <c r="B977" s="13" t="s">
        <v>1</v>
      </c>
      <c r="C977" s="12">
        <v>4212112</v>
      </c>
      <c r="D977" s="11">
        <v>7</v>
      </c>
      <c r="E977" s="10" t="s">
        <v>0</v>
      </c>
      <c r="F977" s="9">
        <v>0</v>
      </c>
      <c r="G977" s="9">
        <v>0</v>
      </c>
      <c r="H977" s="9">
        <v>0</v>
      </c>
      <c r="I977" s="9">
        <v>0</v>
      </c>
      <c r="J977" s="9">
        <f>H977-I977</f>
        <v>0</v>
      </c>
      <c r="K977" s="8">
        <f>IF(G977&lt;&gt;0,I977/H977,0)</f>
        <v>0</v>
      </c>
      <c r="L977" s="8"/>
      <c r="AB977" s="7"/>
      <c r="AC977" s="7"/>
      <c r="AD977" s="7"/>
      <c r="AE977" s="7"/>
      <c r="AF977" s="6"/>
      <c r="AG977" s="5"/>
    </row>
    <row r="978" spans="1:33" s="4" customFormat="1" ht="27.75" customHeight="1" x14ac:dyDescent="0.25">
      <c r="A978" s="13" t="s">
        <v>1</v>
      </c>
      <c r="B978" s="13" t="s">
        <v>1</v>
      </c>
      <c r="C978" s="12">
        <v>4212112</v>
      </c>
      <c r="D978" s="11">
        <v>9</v>
      </c>
      <c r="E978" s="10" t="s">
        <v>12</v>
      </c>
      <c r="F978" s="9">
        <v>4450403</v>
      </c>
      <c r="G978" s="9">
        <v>0</v>
      </c>
      <c r="H978" s="9">
        <v>0</v>
      </c>
      <c r="I978" s="9">
        <v>0</v>
      </c>
      <c r="J978" s="9">
        <f>H978-I978</f>
        <v>0</v>
      </c>
      <c r="K978" s="8">
        <f>IF(G978&lt;&gt;0,I978/H978,0)</f>
        <v>0</v>
      </c>
      <c r="L978" s="8"/>
      <c r="AB978" s="7"/>
      <c r="AC978" s="7"/>
      <c r="AD978" s="7"/>
      <c r="AE978" s="7"/>
      <c r="AF978" s="6"/>
      <c r="AG978" s="5"/>
    </row>
    <row r="979" spans="1:33" s="2" customFormat="1" ht="27.75" customHeight="1" x14ac:dyDescent="0.25">
      <c r="A979" s="31" t="s">
        <v>9</v>
      </c>
      <c r="B979" s="31" t="s">
        <v>9</v>
      </c>
      <c r="C979" s="31" t="s">
        <v>9</v>
      </c>
      <c r="D979" s="30">
        <v>4311</v>
      </c>
      <c r="E979" s="29" t="s">
        <v>11</v>
      </c>
      <c r="F979" s="28">
        <v>1302999999.7779999</v>
      </c>
      <c r="G979" s="28">
        <v>1262180664.9975002</v>
      </c>
      <c r="H979" s="28">
        <f>SUMIF($B$980:$B$984,"chap",H980:H984)</f>
        <v>1486245949.03</v>
      </c>
      <c r="I979" s="28">
        <f>SUMIF($B$980:$B$984,"chap",I980:I984)</f>
        <v>1464310011.03</v>
      </c>
      <c r="J979" s="28">
        <f>SUMIF($B$980:$B$984,"chap",J980:J984)</f>
        <v>21935938</v>
      </c>
      <c r="K979" s="27">
        <f>IF(G979&lt;&gt;0,I979/H979,0)</f>
        <v>0.98524070796336471</v>
      </c>
      <c r="L979" s="8">
        <f>I979/H979</f>
        <v>0.98524070796336471</v>
      </c>
      <c r="AB979" s="26"/>
      <c r="AC979" s="26"/>
      <c r="AD979" s="26"/>
      <c r="AE979" s="26"/>
      <c r="AF979" s="6"/>
    </row>
    <row r="980" spans="1:33" s="20" customFormat="1" ht="27.75" customHeight="1" x14ac:dyDescent="0.25">
      <c r="A980" s="25" t="s">
        <v>7</v>
      </c>
      <c r="B980" s="25" t="s">
        <v>7</v>
      </c>
      <c r="C980" s="25" t="s">
        <v>7</v>
      </c>
      <c r="D980" s="24">
        <v>43111</v>
      </c>
      <c r="E980" s="23" t="s">
        <v>6</v>
      </c>
      <c r="F980" s="22">
        <v>1302999999.7779999</v>
      </c>
      <c r="G980" s="22">
        <v>1262180664.9975002</v>
      </c>
      <c r="H980" s="22">
        <f>SUMIF($B$980:$B$984,"section",H980:H984)</f>
        <v>1486245949.03</v>
      </c>
      <c r="I980" s="22">
        <f>SUMIF($B$980:$B$984,"section",I980:I984)</f>
        <v>1464310011.03</v>
      </c>
      <c r="J980" s="22">
        <f>SUMIF($B$980:$B$984,"section",J980:J984)</f>
        <v>21935938</v>
      </c>
      <c r="K980" s="21">
        <f>IF(G980&lt;&gt;0,I980/H980,0)</f>
        <v>0.98524070796336471</v>
      </c>
      <c r="L980" s="8">
        <f>I980/H980</f>
        <v>0.98524070796336471</v>
      </c>
      <c r="AF980" s="6"/>
    </row>
    <row r="981" spans="1:33" s="2" customFormat="1" ht="27.75" customHeight="1" x14ac:dyDescent="0.25">
      <c r="A981" s="19" t="s">
        <v>5</v>
      </c>
      <c r="B981" s="19" t="s">
        <v>5</v>
      </c>
      <c r="C981" s="19" t="s">
        <v>5</v>
      </c>
      <c r="D981" s="18">
        <v>4311111</v>
      </c>
      <c r="E981" s="17" t="s">
        <v>10</v>
      </c>
      <c r="F981" s="16">
        <v>1302999999.7779999</v>
      </c>
      <c r="G981" s="16">
        <v>1262180664.9975002</v>
      </c>
      <c r="H981" s="16">
        <f>SUMIF($B$982:$B$984,"article",H982:H984)</f>
        <v>1486245949.03</v>
      </c>
      <c r="I981" s="16">
        <f>SUMIF($B$982:$B$984,"article",I982:I984)</f>
        <v>1464310011.03</v>
      </c>
      <c r="J981" s="16">
        <f>SUMIF($B$982:$B$984,"article",J982:J984)</f>
        <v>21935938</v>
      </c>
      <c r="K981" s="15">
        <f>IF(G981&lt;&gt;0,I981/H981,0)</f>
        <v>0.98524070796336471</v>
      </c>
      <c r="L981" s="8">
        <f>I981/H981</f>
        <v>0.98524070796336471</v>
      </c>
      <c r="AB981" s="14"/>
      <c r="AC981" s="14"/>
      <c r="AD981" s="14"/>
      <c r="AE981" s="14"/>
      <c r="AF981" s="6"/>
    </row>
    <row r="982" spans="1:33" s="4" customFormat="1" ht="27.75" customHeight="1" x14ac:dyDescent="0.25">
      <c r="A982" s="13" t="s">
        <v>1</v>
      </c>
      <c r="B982" s="13" t="s">
        <v>1</v>
      </c>
      <c r="C982" s="12">
        <v>4311111</v>
      </c>
      <c r="D982" s="11">
        <v>1</v>
      </c>
      <c r="E982" s="10" t="s">
        <v>3</v>
      </c>
      <c r="F982" s="9">
        <v>1062817342.7579999</v>
      </c>
      <c r="G982" s="9">
        <v>1099817342.9975002</v>
      </c>
      <c r="H982" s="9">
        <v>1274347308.03</v>
      </c>
      <c r="I982" s="9">
        <v>1272906517.04</v>
      </c>
      <c r="J982" s="9">
        <f>H982-I982</f>
        <v>1440790.9900000095</v>
      </c>
      <c r="K982" s="8">
        <f>IF(G982&lt;&gt;0,I982/H982,0)</f>
        <v>0.99886938907398226</v>
      </c>
      <c r="L982" s="8">
        <f>I982/H982</f>
        <v>0.99886938907398226</v>
      </c>
      <c r="AB982" s="7"/>
      <c r="AC982" s="7"/>
      <c r="AD982" s="7"/>
      <c r="AE982" s="7"/>
      <c r="AF982" s="6"/>
      <c r="AG982" s="5"/>
    </row>
    <row r="983" spans="1:33" s="4" customFormat="1" ht="27.75" customHeight="1" x14ac:dyDescent="0.25">
      <c r="A983" s="13" t="s">
        <v>1</v>
      </c>
      <c r="B983" s="13" t="s">
        <v>1</v>
      </c>
      <c r="C983" s="12">
        <v>4311111</v>
      </c>
      <c r="D983" s="11">
        <v>2</v>
      </c>
      <c r="E983" s="10" t="s">
        <v>2</v>
      </c>
      <c r="F983" s="9">
        <v>240182657.02000001</v>
      </c>
      <c r="G983" s="9">
        <v>162363322</v>
      </c>
      <c r="H983" s="9">
        <v>211898641</v>
      </c>
      <c r="I983" s="9">
        <v>191403493.99000001</v>
      </c>
      <c r="J983" s="9">
        <f>H983-I983</f>
        <v>20495147.00999999</v>
      </c>
      <c r="K983" s="8">
        <f>IF(G983&lt;&gt;0,I983/H983,0)</f>
        <v>0.90327853490103327</v>
      </c>
      <c r="L983" s="8">
        <f>I983/H983</f>
        <v>0.90327853490103327</v>
      </c>
      <c r="AB983" s="7"/>
      <c r="AC983" s="7"/>
      <c r="AD983" s="7"/>
      <c r="AE983" s="7"/>
      <c r="AF983" s="6"/>
      <c r="AG983" s="5"/>
    </row>
    <row r="984" spans="1:33" s="4" customFormat="1" ht="27.75" customHeight="1" x14ac:dyDescent="0.25">
      <c r="A984" s="13" t="s">
        <v>1</v>
      </c>
      <c r="B984" s="13" t="s">
        <v>1</v>
      </c>
      <c r="C984" s="12">
        <v>4311111</v>
      </c>
      <c r="D984" s="11">
        <v>7</v>
      </c>
      <c r="E984" s="10" t="s">
        <v>0</v>
      </c>
      <c r="F984" s="9">
        <v>0</v>
      </c>
      <c r="G984" s="9">
        <v>0</v>
      </c>
      <c r="H984" s="9">
        <v>0</v>
      </c>
      <c r="I984" s="9">
        <v>0</v>
      </c>
      <c r="J984" s="9">
        <f>H984-I984</f>
        <v>0</v>
      </c>
      <c r="K984" s="8">
        <f>IF(G984&lt;&gt;0,I984/H984,0)</f>
        <v>0</v>
      </c>
      <c r="L984" s="8"/>
      <c r="AB984" s="7"/>
      <c r="AC984" s="7"/>
      <c r="AD984" s="7"/>
      <c r="AE984" s="7"/>
      <c r="AF984" s="6"/>
      <c r="AG984" s="5"/>
    </row>
    <row r="985" spans="1:33" s="2" customFormat="1" ht="27.75" customHeight="1" x14ac:dyDescent="0.25">
      <c r="A985" s="31" t="s">
        <v>9</v>
      </c>
      <c r="B985" s="31" t="s">
        <v>9</v>
      </c>
      <c r="C985" s="31" t="s">
        <v>9</v>
      </c>
      <c r="D985" s="30">
        <v>4411</v>
      </c>
      <c r="E985" s="29" t="s">
        <v>8</v>
      </c>
      <c r="F985" s="28">
        <v>35031200</v>
      </c>
      <c r="G985" s="28">
        <v>29701327.077500001</v>
      </c>
      <c r="H985" s="28">
        <f>SUMIF($B$980:$B$984,"chap",H986:H990)</f>
        <v>44977967.789999999</v>
      </c>
      <c r="I985" s="28">
        <f>SUMIF($B$980:$B$984,"chap",I986:I990)</f>
        <v>31792209.440000001</v>
      </c>
      <c r="J985" s="28">
        <f>SUMIF($B$980:$B$984,"chap",J986:J990)</f>
        <v>13185758.349999998</v>
      </c>
      <c r="K985" s="27">
        <f>IF(G985&lt;&gt;0,I985/H985,0)</f>
        <v>0.70683961508524173</v>
      </c>
      <c r="L985" s="8">
        <f>I985/H985</f>
        <v>0.70683961508524173</v>
      </c>
      <c r="AB985" s="26"/>
      <c r="AC985" s="26"/>
      <c r="AD985" s="26"/>
      <c r="AE985" s="26"/>
      <c r="AF985" s="6"/>
    </row>
    <row r="986" spans="1:33" s="20" customFormat="1" ht="27.75" customHeight="1" x14ac:dyDescent="0.25">
      <c r="A986" s="25" t="s">
        <v>7</v>
      </c>
      <c r="B986" s="25" t="s">
        <v>7</v>
      </c>
      <c r="C986" s="25" t="s">
        <v>7</v>
      </c>
      <c r="D986" s="24">
        <v>44111</v>
      </c>
      <c r="E986" s="23" t="s">
        <v>6</v>
      </c>
      <c r="F986" s="22">
        <v>35031200</v>
      </c>
      <c r="G986" s="22">
        <v>29701327.077500001</v>
      </c>
      <c r="H986" s="22">
        <f>SUMIF($B$980:$B$984,"section",H986:H990)</f>
        <v>44977967.789999999</v>
      </c>
      <c r="I986" s="22">
        <f>SUMIF($B$980:$B$984,"section",I986:I990)</f>
        <v>31792209.440000001</v>
      </c>
      <c r="J986" s="22">
        <f>SUMIF($B$980:$B$984,"section",J986:J990)</f>
        <v>13185758.349999998</v>
      </c>
      <c r="K986" s="21">
        <f>IF(G986&lt;&gt;0,I986/H986,0)</f>
        <v>0.70683961508524173</v>
      </c>
      <c r="L986" s="8">
        <f>I986/H986</f>
        <v>0.70683961508524173</v>
      </c>
      <c r="AF986" s="6"/>
    </row>
    <row r="987" spans="1:33" s="2" customFormat="1" ht="27.75" customHeight="1" x14ac:dyDescent="0.25">
      <c r="A987" s="19" t="s">
        <v>5</v>
      </c>
      <c r="B987" s="19" t="s">
        <v>5</v>
      </c>
      <c r="C987" s="19" t="s">
        <v>5</v>
      </c>
      <c r="D987" s="18">
        <v>4411111</v>
      </c>
      <c r="E987" s="17" t="s">
        <v>4</v>
      </c>
      <c r="F987" s="16">
        <v>35031200</v>
      </c>
      <c r="G987" s="16">
        <v>29701327.077500001</v>
      </c>
      <c r="H987" s="16">
        <f>SUMIF($B$982:$B$984,"article",H988:H990)</f>
        <v>44977967.789999999</v>
      </c>
      <c r="I987" s="16">
        <f>SUMIF($B$982:$B$984,"article",I988:I990)</f>
        <v>31792209.440000001</v>
      </c>
      <c r="J987" s="16">
        <f>SUMIF($B$982:$B$984,"article",J988:J990)</f>
        <v>13185758.349999998</v>
      </c>
      <c r="K987" s="15">
        <f>IF(G987&lt;&gt;0,I987/H987,0)</f>
        <v>0.70683961508524173</v>
      </c>
      <c r="L987" s="8">
        <f>I987/H987</f>
        <v>0.70683961508524173</v>
      </c>
      <c r="AB987" s="14"/>
      <c r="AC987" s="14"/>
      <c r="AD987" s="14"/>
      <c r="AE987" s="14"/>
      <c r="AF987" s="6"/>
    </row>
    <row r="988" spans="1:33" s="4" customFormat="1" ht="30.75" customHeight="1" x14ac:dyDescent="0.25">
      <c r="A988" s="13" t="s">
        <v>1</v>
      </c>
      <c r="B988" s="13" t="s">
        <v>1</v>
      </c>
      <c r="C988" s="12">
        <v>4411111</v>
      </c>
      <c r="D988" s="11">
        <v>1</v>
      </c>
      <c r="E988" s="10" t="s">
        <v>3</v>
      </c>
      <c r="F988" s="9">
        <v>20063858.329999998</v>
      </c>
      <c r="G988" s="9">
        <v>17265627.077500001</v>
      </c>
      <c r="H988" s="9">
        <v>26911967.789999999</v>
      </c>
      <c r="I988" s="9">
        <v>26843615.460000001</v>
      </c>
      <c r="J988" s="9">
        <f>H988-I988</f>
        <v>68352.329999998212</v>
      </c>
      <c r="K988" s="8">
        <f>IF(G988&lt;&gt;0,I988/H988,0)</f>
        <v>0.99746015116644882</v>
      </c>
      <c r="L988" s="8">
        <f>I988/H988</f>
        <v>0.99746015116644882</v>
      </c>
      <c r="AB988" s="7"/>
      <c r="AC988" s="7"/>
      <c r="AD988" s="7"/>
      <c r="AE988" s="7"/>
      <c r="AF988" s="6"/>
      <c r="AG988" s="5"/>
    </row>
    <row r="989" spans="1:33" s="4" customFormat="1" ht="27.75" customHeight="1" x14ac:dyDescent="0.25">
      <c r="A989" s="13" t="s">
        <v>1</v>
      </c>
      <c r="B989" s="13" t="s">
        <v>1</v>
      </c>
      <c r="C989" s="12">
        <v>4411111</v>
      </c>
      <c r="D989" s="11">
        <v>2</v>
      </c>
      <c r="E989" s="10" t="s">
        <v>2</v>
      </c>
      <c r="F989" s="9">
        <v>14967341.67</v>
      </c>
      <c r="G989" s="9">
        <v>12435700</v>
      </c>
      <c r="H989" s="9">
        <v>18066000</v>
      </c>
      <c r="I989" s="9">
        <v>4948593.9800000004</v>
      </c>
      <c r="J989" s="9">
        <f>H989-I989</f>
        <v>13117406.02</v>
      </c>
      <c r="K989" s="8">
        <f>IF(G989&lt;&gt;0,I989/H989,0)</f>
        <v>0.27391752352485332</v>
      </c>
      <c r="L989" s="8">
        <f>I989/H989</f>
        <v>0.27391752352485332</v>
      </c>
      <c r="AB989" s="7"/>
      <c r="AC989" s="7"/>
      <c r="AD989" s="7"/>
      <c r="AE989" s="7"/>
      <c r="AF989" s="6"/>
      <c r="AG989" s="5"/>
    </row>
    <row r="990" spans="1:33" s="4" customFormat="1" ht="27.75" customHeight="1" x14ac:dyDescent="0.25">
      <c r="A990" s="13" t="s">
        <v>1</v>
      </c>
      <c r="B990" s="13" t="s">
        <v>1</v>
      </c>
      <c r="C990" s="12">
        <v>4411111</v>
      </c>
      <c r="D990" s="11">
        <v>7</v>
      </c>
      <c r="E990" s="10" t="s">
        <v>0</v>
      </c>
      <c r="F990" s="9">
        <v>0</v>
      </c>
      <c r="G990" s="9">
        <v>0</v>
      </c>
      <c r="H990" s="9">
        <v>0</v>
      </c>
      <c r="I990" s="9">
        <v>0</v>
      </c>
      <c r="J990" s="9">
        <f>H990-I990</f>
        <v>0</v>
      </c>
      <c r="K990" s="8">
        <f>IF(G990&lt;&gt;0,I990/H990,0)</f>
        <v>0</v>
      </c>
      <c r="L990" s="8"/>
      <c r="AB990" s="7"/>
      <c r="AC990" s="7"/>
      <c r="AD990" s="7"/>
      <c r="AE990" s="7"/>
      <c r="AF990" s="6"/>
      <c r="AG990" s="5"/>
    </row>
  </sheetData>
  <autoFilter ref="A2:K990" xr:uid="{00000000-0009-0000-0000-000001000000}"/>
  <mergeCells count="9">
    <mergeCell ref="J2:J3"/>
    <mergeCell ref="K2:K3"/>
    <mergeCell ref="L2:L3"/>
    <mergeCell ref="D2:D3"/>
    <mergeCell ref="E2:E3"/>
    <mergeCell ref="F2:F3"/>
    <mergeCell ref="G2:G3"/>
    <mergeCell ref="H2:H3"/>
    <mergeCell ref="I2:I3"/>
  </mergeCells>
  <conditionalFormatting sqref="AF1:AF231 E980 D969:D971 E970 D959:D961 E960 D949:D951 E950 D940 D932 D924 D914:D922 E915 D905 D897 D887:D889 E888 D877:D879 E878 D869 D866 D863 D859 D856 D853 D845 D843 D840:D841 D831 D823 D801 D797 D795 D787 D779 D771 D762:D763 D755 D747 D739 D731 D721:D723 E722 D703:D704 E704 D694 D684:D686 E685 D676 D666:D668 E667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AF645:AF704 D6:D17 D142:D166 D62:D82 A852:E852 A862:D862 A878:C878 A888:C888 A915:C915 A950:C950 A960:C960 A970:C970 A980:C980 D979:D981 A986:C986 C979 C969 C959 C949 C914 C887 C877 A167:E167 C851:D851 A806:C806 A507:E507 A537:E537 A722:C722 A704:C704 A685:C685 A667:C667 A647:C647 A602:C602 A564:C564 A241:E241 A328:E328 A374:E374 A384:E384 A402:E402 A420:E420 A448:E448 A493:E493 A305:C305 A271:C271 A125:C125 A46:C46 A8:C8 A83:E83 C985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69:E675 E677:E683 E687:E693 E695:E701 E714:E720 E724:E730 E732:E738 E740:E746 E748:E754 E756:E762 E764:E770 E772:E778 E780:E786 E788:E794 E796 E798:E800 E802:E804 D805:E822 E824:E830 E832:E838 E842 E844 E846:E850 E855 E857:E858 E860:E862 E864:E865 E867:E868 E870 E880:E886 E890:E896 E898:E904 E906:E912 E917:E923 E925:E931 E933:E939 E941:E947 E952:E958 E962:E968 E972:E978 D982:E990 D2 D4 E236:E239 AF236:AF279 AF296:AF357 D554:E561 AF554:AF643 AF366:AF527 D366:E373 D532:E536 AF532:AF545 AF876:AF1048576 AF713:AF853 D713 AF855:AF870">
    <cfRule type="cellIs" dxfId="10" priority="11" stopIfTrue="1" operator="between">
      <formula>0</formula>
      <formula>10</formula>
    </cfRule>
  </conditionalFormatting>
  <conditionalFormatting sqref="E644 AF644">
    <cfRule type="cellIs" dxfId="9" priority="10" stopIfTrue="1" operator="between">
      <formula>0</formula>
      <formula>10</formula>
    </cfRule>
  </conditionalFormatting>
  <conditionalFormatting sqref="D232:E235 AF232:AF235">
    <cfRule type="cellIs" dxfId="8" priority="9" stopIfTrue="1" operator="between">
      <formula>0</formula>
      <formula>10</formula>
    </cfRule>
  </conditionalFormatting>
  <conditionalFormatting sqref="D286:D287 D280 E281:E287 AF280:AF287">
    <cfRule type="cellIs" dxfId="7" priority="8" stopIfTrue="1" operator="between">
      <formula>0</formula>
      <formula>10</formula>
    </cfRule>
  </conditionalFormatting>
  <conditionalFormatting sqref="AF546:AF553 D546:E553">
    <cfRule type="cellIs" dxfId="6" priority="7" stopIfTrue="1" operator="between">
      <formula>0</formula>
      <formula>10</formula>
    </cfRule>
  </conditionalFormatting>
  <conditionalFormatting sqref="D294:D295 D288 E289:E295 AF288:AF295">
    <cfRule type="cellIs" dxfId="5" priority="6" stopIfTrue="1" operator="between">
      <formula>0</formula>
      <formula>10</formula>
    </cfRule>
  </conditionalFormatting>
  <conditionalFormatting sqref="D874 D871:D872 AF871:AF875 E873 E875">
    <cfRule type="cellIs" dxfId="4" priority="5" stopIfTrue="1" operator="between">
      <formula>0</formula>
      <formula>10</formula>
    </cfRule>
  </conditionalFormatting>
  <conditionalFormatting sqref="AF358:AF365 D358:E365">
    <cfRule type="cellIs" dxfId="3" priority="4" stopIfTrue="1" operator="between">
      <formula>0</formula>
      <formula>10</formula>
    </cfRule>
  </conditionalFormatting>
  <conditionalFormatting sqref="AF528:AF531 D528:E531">
    <cfRule type="cellIs" dxfId="2" priority="3" stopIfTrue="1" operator="between">
      <formula>0</formula>
      <formula>10</formula>
    </cfRule>
  </conditionalFormatting>
  <conditionalFormatting sqref="E706:E712 AF705:AF712 D705">
    <cfRule type="cellIs" dxfId="1" priority="2" stopIfTrue="1" operator="between">
      <formula>0</formula>
      <formula>10</formula>
    </cfRule>
  </conditionalFormatting>
  <conditionalFormatting sqref="E854 AF854">
    <cfRule type="cellIs" dxfId="0" priority="1" stopIfTrue="1" operator="between">
      <formula>0</formula>
      <formula>10</formula>
    </cfRule>
  </conditionalFormatting>
  <printOptions horizontalCentered="1"/>
  <pageMargins left="0" right="0" top="0.99" bottom="0.49803149600000002" header="0.18" footer="0.31496062992126"/>
  <pageSetup scale="65" orientation="portrait" r:id="rId1"/>
  <headerFooter>
    <oddHeader>&amp;C&amp;"-,Gras"&amp;14MINISTERE DE L'ECONOMIE ET DES FINANCES
DIRECTION GENERALE DU BUDGET
DEPENSES DE FONCTIONNEMENT EXECUTEES PAR SECTION ET ARTICLE
EXERCICE 2021-2022
DU 1ER OCTOBRE AU 30 SEPTEMBRE</oddHeader>
    <oddFooter>&amp;L&amp;F&amp;R&amp;P/&amp;N</oddFooter>
  </headerFooter>
  <rowBreaks count="1" manualBreakCount="1">
    <brk id="955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1832-ECBE-4790-ADD5-A98BE9C99D00}">
  <sheetPr codeName="Sheet340">
    <tabColor indexed="40"/>
  </sheetPr>
  <dimension ref="A3:IT191"/>
  <sheetViews>
    <sheetView view="pageBreakPreview" zoomScale="60" zoomScaleNormal="60" workbookViewId="0">
      <pane xSplit="3" ySplit="5" topLeftCell="D66" activePane="bottomRight" state="frozen"/>
      <selection activeCell="E14" sqref="E14"/>
      <selection pane="topRight" activeCell="E14" sqref="E14"/>
      <selection pane="bottomLeft" activeCell="E14" sqref="E14"/>
      <selection pane="bottomRight" activeCell="D66" sqref="D66"/>
    </sheetView>
  </sheetViews>
  <sheetFormatPr baseColWidth="10" defaultColWidth="11.42578125" defaultRowHeight="18" x14ac:dyDescent="0.25"/>
  <cols>
    <col min="1" max="1" width="21.42578125" style="104" hidden="1" customWidth="1"/>
    <col min="2" max="2" width="20.85546875" style="101" hidden="1" customWidth="1"/>
    <col min="3" max="3" width="61" style="103" customWidth="1"/>
    <col min="4" max="4" width="31" style="103" customWidth="1"/>
    <col min="5" max="5" width="20.5703125" style="102" customWidth="1"/>
    <col min="6" max="6" width="28.42578125" style="102" customWidth="1"/>
    <col min="7" max="7" width="27.28515625" style="102" customWidth="1"/>
    <col min="8" max="8" width="26.5703125" style="102" bestFit="1" customWidth="1"/>
    <col min="9" max="9" width="20.5703125" style="102" hidden="1" customWidth="1"/>
    <col min="10" max="10" width="28" style="102" hidden="1" customWidth="1"/>
    <col min="11" max="11" width="27.7109375" style="102" customWidth="1"/>
    <col min="12" max="12" width="20.5703125" style="102" customWidth="1"/>
    <col min="13" max="13" width="26.85546875" style="102" customWidth="1"/>
    <col min="14" max="14" width="22.7109375" style="102" customWidth="1"/>
    <col min="15" max="15" width="20.5703125" style="102" customWidth="1"/>
    <col min="16" max="16" width="23.5703125" style="101" hidden="1" customWidth="1"/>
    <col min="17" max="17" width="20.28515625" style="101" hidden="1" customWidth="1"/>
    <col min="18" max="18" width="22.5703125" style="101" hidden="1" customWidth="1"/>
    <col min="19" max="255" width="11.42578125" style="101"/>
    <col min="256" max="256" width="61" style="101" customWidth="1"/>
    <col min="257" max="257" width="20.5703125" style="101" customWidth="1"/>
    <col min="258" max="258" width="25.42578125" style="101" customWidth="1"/>
    <col min="259" max="259" width="21.5703125" style="101" customWidth="1"/>
    <col min="260" max="260" width="20.42578125" style="101" customWidth="1"/>
    <col min="261" max="261" width="16.85546875" style="101" customWidth="1"/>
    <col min="262" max="262" width="24.28515625" style="101" customWidth="1"/>
    <col min="263" max="263" width="22.7109375" style="101" customWidth="1"/>
    <col min="264" max="264" width="23" style="101" customWidth="1"/>
    <col min="265" max="265" width="21.42578125" style="101" customWidth="1"/>
    <col min="266" max="266" width="21.85546875" style="101" customWidth="1"/>
    <col min="267" max="267" width="35.42578125" style="101" customWidth="1"/>
    <col min="268" max="268" width="26.7109375" style="101" customWidth="1"/>
    <col min="269" max="269" width="20" style="101" customWidth="1"/>
    <col min="270" max="270" width="26.28515625" style="101" bestFit="1" customWidth="1"/>
    <col min="271" max="511" width="11.42578125" style="101"/>
    <col min="512" max="512" width="61" style="101" customWidth="1"/>
    <col min="513" max="513" width="20.5703125" style="101" customWidth="1"/>
    <col min="514" max="514" width="25.42578125" style="101" customWidth="1"/>
    <col min="515" max="515" width="21.5703125" style="101" customWidth="1"/>
    <col min="516" max="516" width="20.42578125" style="101" customWidth="1"/>
    <col min="517" max="517" width="16.85546875" style="101" customWidth="1"/>
    <col min="518" max="518" width="24.28515625" style="101" customWidth="1"/>
    <col min="519" max="519" width="22.7109375" style="101" customWidth="1"/>
    <col min="520" max="520" width="23" style="101" customWidth="1"/>
    <col min="521" max="521" width="21.42578125" style="101" customWidth="1"/>
    <col min="522" max="522" width="21.85546875" style="101" customWidth="1"/>
    <col min="523" max="523" width="35.42578125" style="101" customWidth="1"/>
    <col min="524" max="524" width="26.7109375" style="101" customWidth="1"/>
    <col min="525" max="525" width="20" style="101" customWidth="1"/>
    <col min="526" max="526" width="26.28515625" style="101" bestFit="1" customWidth="1"/>
    <col min="527" max="767" width="11.42578125" style="101"/>
    <col min="768" max="768" width="61" style="101" customWidth="1"/>
    <col min="769" max="769" width="20.5703125" style="101" customWidth="1"/>
    <col min="770" max="770" width="25.42578125" style="101" customWidth="1"/>
    <col min="771" max="771" width="21.5703125" style="101" customWidth="1"/>
    <col min="772" max="772" width="20.42578125" style="101" customWidth="1"/>
    <col min="773" max="773" width="16.85546875" style="101" customWidth="1"/>
    <col min="774" max="774" width="24.28515625" style="101" customWidth="1"/>
    <col min="775" max="775" width="22.7109375" style="101" customWidth="1"/>
    <col min="776" max="776" width="23" style="101" customWidth="1"/>
    <col min="777" max="777" width="21.42578125" style="101" customWidth="1"/>
    <col min="778" max="778" width="21.85546875" style="101" customWidth="1"/>
    <col min="779" max="779" width="35.42578125" style="101" customWidth="1"/>
    <col min="780" max="780" width="26.7109375" style="101" customWidth="1"/>
    <col min="781" max="781" width="20" style="101" customWidth="1"/>
    <col min="782" max="782" width="26.28515625" style="101" bestFit="1" customWidth="1"/>
    <col min="783" max="1023" width="11.42578125" style="101"/>
    <col min="1024" max="1024" width="61" style="101" customWidth="1"/>
    <col min="1025" max="1025" width="20.5703125" style="101" customWidth="1"/>
    <col min="1026" max="1026" width="25.42578125" style="101" customWidth="1"/>
    <col min="1027" max="1027" width="21.5703125" style="101" customWidth="1"/>
    <col min="1028" max="1028" width="20.42578125" style="101" customWidth="1"/>
    <col min="1029" max="1029" width="16.85546875" style="101" customWidth="1"/>
    <col min="1030" max="1030" width="24.28515625" style="101" customWidth="1"/>
    <col min="1031" max="1031" width="22.7109375" style="101" customWidth="1"/>
    <col min="1032" max="1032" width="23" style="101" customWidth="1"/>
    <col min="1033" max="1033" width="21.42578125" style="101" customWidth="1"/>
    <col min="1034" max="1034" width="21.85546875" style="101" customWidth="1"/>
    <col min="1035" max="1035" width="35.42578125" style="101" customWidth="1"/>
    <col min="1036" max="1036" width="26.7109375" style="101" customWidth="1"/>
    <col min="1037" max="1037" width="20" style="101" customWidth="1"/>
    <col min="1038" max="1038" width="26.28515625" style="101" bestFit="1" customWidth="1"/>
    <col min="1039" max="1279" width="11.42578125" style="101"/>
    <col min="1280" max="1280" width="61" style="101" customWidth="1"/>
    <col min="1281" max="1281" width="20.5703125" style="101" customWidth="1"/>
    <col min="1282" max="1282" width="25.42578125" style="101" customWidth="1"/>
    <col min="1283" max="1283" width="21.5703125" style="101" customWidth="1"/>
    <col min="1284" max="1284" width="20.42578125" style="101" customWidth="1"/>
    <col min="1285" max="1285" width="16.85546875" style="101" customWidth="1"/>
    <col min="1286" max="1286" width="24.28515625" style="101" customWidth="1"/>
    <col min="1287" max="1287" width="22.7109375" style="101" customWidth="1"/>
    <col min="1288" max="1288" width="23" style="101" customWidth="1"/>
    <col min="1289" max="1289" width="21.42578125" style="101" customWidth="1"/>
    <col min="1290" max="1290" width="21.85546875" style="101" customWidth="1"/>
    <col min="1291" max="1291" width="35.42578125" style="101" customWidth="1"/>
    <col min="1292" max="1292" width="26.7109375" style="101" customWidth="1"/>
    <col min="1293" max="1293" width="20" style="101" customWidth="1"/>
    <col min="1294" max="1294" width="26.28515625" style="101" bestFit="1" customWidth="1"/>
    <col min="1295" max="1535" width="11.42578125" style="101"/>
    <col min="1536" max="1536" width="61" style="101" customWidth="1"/>
    <col min="1537" max="1537" width="20.5703125" style="101" customWidth="1"/>
    <col min="1538" max="1538" width="25.42578125" style="101" customWidth="1"/>
    <col min="1539" max="1539" width="21.5703125" style="101" customWidth="1"/>
    <col min="1540" max="1540" width="20.42578125" style="101" customWidth="1"/>
    <col min="1541" max="1541" width="16.85546875" style="101" customWidth="1"/>
    <col min="1542" max="1542" width="24.28515625" style="101" customWidth="1"/>
    <col min="1543" max="1543" width="22.7109375" style="101" customWidth="1"/>
    <col min="1544" max="1544" width="23" style="101" customWidth="1"/>
    <col min="1545" max="1545" width="21.42578125" style="101" customWidth="1"/>
    <col min="1546" max="1546" width="21.85546875" style="101" customWidth="1"/>
    <col min="1547" max="1547" width="35.42578125" style="101" customWidth="1"/>
    <col min="1548" max="1548" width="26.7109375" style="101" customWidth="1"/>
    <col min="1549" max="1549" width="20" style="101" customWidth="1"/>
    <col min="1550" max="1550" width="26.28515625" style="101" bestFit="1" customWidth="1"/>
    <col min="1551" max="1791" width="11.42578125" style="101"/>
    <col min="1792" max="1792" width="61" style="101" customWidth="1"/>
    <col min="1793" max="1793" width="20.5703125" style="101" customWidth="1"/>
    <col min="1794" max="1794" width="25.42578125" style="101" customWidth="1"/>
    <col min="1795" max="1795" width="21.5703125" style="101" customWidth="1"/>
    <col min="1796" max="1796" width="20.42578125" style="101" customWidth="1"/>
    <col min="1797" max="1797" width="16.85546875" style="101" customWidth="1"/>
    <col min="1798" max="1798" width="24.28515625" style="101" customWidth="1"/>
    <col min="1799" max="1799" width="22.7109375" style="101" customWidth="1"/>
    <col min="1800" max="1800" width="23" style="101" customWidth="1"/>
    <col min="1801" max="1801" width="21.42578125" style="101" customWidth="1"/>
    <col min="1802" max="1802" width="21.85546875" style="101" customWidth="1"/>
    <col min="1803" max="1803" width="35.42578125" style="101" customWidth="1"/>
    <col min="1804" max="1804" width="26.7109375" style="101" customWidth="1"/>
    <col min="1805" max="1805" width="20" style="101" customWidth="1"/>
    <col min="1806" max="1806" width="26.28515625" style="101" bestFit="1" customWidth="1"/>
    <col min="1807" max="2047" width="11.42578125" style="101"/>
    <col min="2048" max="2048" width="61" style="101" customWidth="1"/>
    <col min="2049" max="2049" width="20.5703125" style="101" customWidth="1"/>
    <col min="2050" max="2050" width="25.42578125" style="101" customWidth="1"/>
    <col min="2051" max="2051" width="21.5703125" style="101" customWidth="1"/>
    <col min="2052" max="2052" width="20.42578125" style="101" customWidth="1"/>
    <col min="2053" max="2053" width="16.85546875" style="101" customWidth="1"/>
    <col min="2054" max="2054" width="24.28515625" style="101" customWidth="1"/>
    <col min="2055" max="2055" width="22.7109375" style="101" customWidth="1"/>
    <col min="2056" max="2056" width="23" style="101" customWidth="1"/>
    <col min="2057" max="2057" width="21.42578125" style="101" customWidth="1"/>
    <col min="2058" max="2058" width="21.85546875" style="101" customWidth="1"/>
    <col min="2059" max="2059" width="35.42578125" style="101" customWidth="1"/>
    <col min="2060" max="2060" width="26.7109375" style="101" customWidth="1"/>
    <col min="2061" max="2061" width="20" style="101" customWidth="1"/>
    <col min="2062" max="2062" width="26.28515625" style="101" bestFit="1" customWidth="1"/>
    <col min="2063" max="2303" width="11.42578125" style="101"/>
    <col min="2304" max="2304" width="61" style="101" customWidth="1"/>
    <col min="2305" max="2305" width="20.5703125" style="101" customWidth="1"/>
    <col min="2306" max="2306" width="25.42578125" style="101" customWidth="1"/>
    <col min="2307" max="2307" width="21.5703125" style="101" customWidth="1"/>
    <col min="2308" max="2308" width="20.42578125" style="101" customWidth="1"/>
    <col min="2309" max="2309" width="16.85546875" style="101" customWidth="1"/>
    <col min="2310" max="2310" width="24.28515625" style="101" customWidth="1"/>
    <col min="2311" max="2311" width="22.7109375" style="101" customWidth="1"/>
    <col min="2312" max="2312" width="23" style="101" customWidth="1"/>
    <col min="2313" max="2313" width="21.42578125" style="101" customWidth="1"/>
    <col min="2314" max="2314" width="21.85546875" style="101" customWidth="1"/>
    <col min="2315" max="2315" width="35.42578125" style="101" customWidth="1"/>
    <col min="2316" max="2316" width="26.7109375" style="101" customWidth="1"/>
    <col min="2317" max="2317" width="20" style="101" customWidth="1"/>
    <col min="2318" max="2318" width="26.28515625" style="101" bestFit="1" customWidth="1"/>
    <col min="2319" max="2559" width="11.42578125" style="101"/>
    <col min="2560" max="2560" width="61" style="101" customWidth="1"/>
    <col min="2561" max="2561" width="20.5703125" style="101" customWidth="1"/>
    <col min="2562" max="2562" width="25.42578125" style="101" customWidth="1"/>
    <col min="2563" max="2563" width="21.5703125" style="101" customWidth="1"/>
    <col min="2564" max="2564" width="20.42578125" style="101" customWidth="1"/>
    <col min="2565" max="2565" width="16.85546875" style="101" customWidth="1"/>
    <col min="2566" max="2566" width="24.28515625" style="101" customWidth="1"/>
    <col min="2567" max="2567" width="22.7109375" style="101" customWidth="1"/>
    <col min="2568" max="2568" width="23" style="101" customWidth="1"/>
    <col min="2569" max="2569" width="21.42578125" style="101" customWidth="1"/>
    <col min="2570" max="2570" width="21.85546875" style="101" customWidth="1"/>
    <col min="2571" max="2571" width="35.42578125" style="101" customWidth="1"/>
    <col min="2572" max="2572" width="26.7109375" style="101" customWidth="1"/>
    <col min="2573" max="2573" width="20" style="101" customWidth="1"/>
    <col min="2574" max="2574" width="26.28515625" style="101" bestFit="1" customWidth="1"/>
    <col min="2575" max="2815" width="11.42578125" style="101"/>
    <col min="2816" max="2816" width="61" style="101" customWidth="1"/>
    <col min="2817" max="2817" width="20.5703125" style="101" customWidth="1"/>
    <col min="2818" max="2818" width="25.42578125" style="101" customWidth="1"/>
    <col min="2819" max="2819" width="21.5703125" style="101" customWidth="1"/>
    <col min="2820" max="2820" width="20.42578125" style="101" customWidth="1"/>
    <col min="2821" max="2821" width="16.85546875" style="101" customWidth="1"/>
    <col min="2822" max="2822" width="24.28515625" style="101" customWidth="1"/>
    <col min="2823" max="2823" width="22.7109375" style="101" customWidth="1"/>
    <col min="2824" max="2824" width="23" style="101" customWidth="1"/>
    <col min="2825" max="2825" width="21.42578125" style="101" customWidth="1"/>
    <col min="2826" max="2826" width="21.85546875" style="101" customWidth="1"/>
    <col min="2827" max="2827" width="35.42578125" style="101" customWidth="1"/>
    <col min="2828" max="2828" width="26.7109375" style="101" customWidth="1"/>
    <col min="2829" max="2829" width="20" style="101" customWidth="1"/>
    <col min="2830" max="2830" width="26.28515625" style="101" bestFit="1" customWidth="1"/>
    <col min="2831" max="3071" width="11.42578125" style="101"/>
    <col min="3072" max="3072" width="61" style="101" customWidth="1"/>
    <col min="3073" max="3073" width="20.5703125" style="101" customWidth="1"/>
    <col min="3074" max="3074" width="25.42578125" style="101" customWidth="1"/>
    <col min="3075" max="3075" width="21.5703125" style="101" customWidth="1"/>
    <col min="3076" max="3076" width="20.42578125" style="101" customWidth="1"/>
    <col min="3077" max="3077" width="16.85546875" style="101" customWidth="1"/>
    <col min="3078" max="3078" width="24.28515625" style="101" customWidth="1"/>
    <col min="3079" max="3079" width="22.7109375" style="101" customWidth="1"/>
    <col min="3080" max="3080" width="23" style="101" customWidth="1"/>
    <col min="3081" max="3081" width="21.42578125" style="101" customWidth="1"/>
    <col min="3082" max="3082" width="21.85546875" style="101" customWidth="1"/>
    <col min="3083" max="3083" width="35.42578125" style="101" customWidth="1"/>
    <col min="3084" max="3084" width="26.7109375" style="101" customWidth="1"/>
    <col min="3085" max="3085" width="20" style="101" customWidth="1"/>
    <col min="3086" max="3086" width="26.28515625" style="101" bestFit="1" customWidth="1"/>
    <col min="3087" max="3327" width="11.42578125" style="101"/>
    <col min="3328" max="3328" width="61" style="101" customWidth="1"/>
    <col min="3329" max="3329" width="20.5703125" style="101" customWidth="1"/>
    <col min="3330" max="3330" width="25.42578125" style="101" customWidth="1"/>
    <col min="3331" max="3331" width="21.5703125" style="101" customWidth="1"/>
    <col min="3332" max="3332" width="20.42578125" style="101" customWidth="1"/>
    <col min="3333" max="3333" width="16.85546875" style="101" customWidth="1"/>
    <col min="3334" max="3334" width="24.28515625" style="101" customWidth="1"/>
    <col min="3335" max="3335" width="22.7109375" style="101" customWidth="1"/>
    <col min="3336" max="3336" width="23" style="101" customWidth="1"/>
    <col min="3337" max="3337" width="21.42578125" style="101" customWidth="1"/>
    <col min="3338" max="3338" width="21.85546875" style="101" customWidth="1"/>
    <col min="3339" max="3339" width="35.42578125" style="101" customWidth="1"/>
    <col min="3340" max="3340" width="26.7109375" style="101" customWidth="1"/>
    <col min="3341" max="3341" width="20" style="101" customWidth="1"/>
    <col min="3342" max="3342" width="26.28515625" style="101" bestFit="1" customWidth="1"/>
    <col min="3343" max="3583" width="11.42578125" style="101"/>
    <col min="3584" max="3584" width="61" style="101" customWidth="1"/>
    <col min="3585" max="3585" width="20.5703125" style="101" customWidth="1"/>
    <col min="3586" max="3586" width="25.42578125" style="101" customWidth="1"/>
    <col min="3587" max="3587" width="21.5703125" style="101" customWidth="1"/>
    <col min="3588" max="3588" width="20.42578125" style="101" customWidth="1"/>
    <col min="3589" max="3589" width="16.85546875" style="101" customWidth="1"/>
    <col min="3590" max="3590" width="24.28515625" style="101" customWidth="1"/>
    <col min="3591" max="3591" width="22.7109375" style="101" customWidth="1"/>
    <col min="3592" max="3592" width="23" style="101" customWidth="1"/>
    <col min="3593" max="3593" width="21.42578125" style="101" customWidth="1"/>
    <col min="3594" max="3594" width="21.85546875" style="101" customWidth="1"/>
    <col min="3595" max="3595" width="35.42578125" style="101" customWidth="1"/>
    <col min="3596" max="3596" width="26.7109375" style="101" customWidth="1"/>
    <col min="3597" max="3597" width="20" style="101" customWidth="1"/>
    <col min="3598" max="3598" width="26.28515625" style="101" bestFit="1" customWidth="1"/>
    <col min="3599" max="3839" width="11.42578125" style="101"/>
    <col min="3840" max="3840" width="61" style="101" customWidth="1"/>
    <col min="3841" max="3841" width="20.5703125" style="101" customWidth="1"/>
    <col min="3842" max="3842" width="25.42578125" style="101" customWidth="1"/>
    <col min="3843" max="3843" width="21.5703125" style="101" customWidth="1"/>
    <col min="3844" max="3844" width="20.42578125" style="101" customWidth="1"/>
    <col min="3845" max="3845" width="16.85546875" style="101" customWidth="1"/>
    <col min="3846" max="3846" width="24.28515625" style="101" customWidth="1"/>
    <col min="3847" max="3847" width="22.7109375" style="101" customWidth="1"/>
    <col min="3848" max="3848" width="23" style="101" customWidth="1"/>
    <col min="3849" max="3849" width="21.42578125" style="101" customWidth="1"/>
    <col min="3850" max="3850" width="21.85546875" style="101" customWidth="1"/>
    <col min="3851" max="3851" width="35.42578125" style="101" customWidth="1"/>
    <col min="3852" max="3852" width="26.7109375" style="101" customWidth="1"/>
    <col min="3853" max="3853" width="20" style="101" customWidth="1"/>
    <col min="3854" max="3854" width="26.28515625" style="101" bestFit="1" customWidth="1"/>
    <col min="3855" max="4095" width="11.42578125" style="101"/>
    <col min="4096" max="4096" width="61" style="101" customWidth="1"/>
    <col min="4097" max="4097" width="20.5703125" style="101" customWidth="1"/>
    <col min="4098" max="4098" width="25.42578125" style="101" customWidth="1"/>
    <col min="4099" max="4099" width="21.5703125" style="101" customWidth="1"/>
    <col min="4100" max="4100" width="20.42578125" style="101" customWidth="1"/>
    <col min="4101" max="4101" width="16.85546875" style="101" customWidth="1"/>
    <col min="4102" max="4102" width="24.28515625" style="101" customWidth="1"/>
    <col min="4103" max="4103" width="22.7109375" style="101" customWidth="1"/>
    <col min="4104" max="4104" width="23" style="101" customWidth="1"/>
    <col min="4105" max="4105" width="21.42578125" style="101" customWidth="1"/>
    <col min="4106" max="4106" width="21.85546875" style="101" customWidth="1"/>
    <col min="4107" max="4107" width="35.42578125" style="101" customWidth="1"/>
    <col min="4108" max="4108" width="26.7109375" style="101" customWidth="1"/>
    <col min="4109" max="4109" width="20" style="101" customWidth="1"/>
    <col min="4110" max="4110" width="26.28515625" style="101" bestFit="1" customWidth="1"/>
    <col min="4111" max="4351" width="11.42578125" style="101"/>
    <col min="4352" max="4352" width="61" style="101" customWidth="1"/>
    <col min="4353" max="4353" width="20.5703125" style="101" customWidth="1"/>
    <col min="4354" max="4354" width="25.42578125" style="101" customWidth="1"/>
    <col min="4355" max="4355" width="21.5703125" style="101" customWidth="1"/>
    <col min="4356" max="4356" width="20.42578125" style="101" customWidth="1"/>
    <col min="4357" max="4357" width="16.85546875" style="101" customWidth="1"/>
    <col min="4358" max="4358" width="24.28515625" style="101" customWidth="1"/>
    <col min="4359" max="4359" width="22.7109375" style="101" customWidth="1"/>
    <col min="4360" max="4360" width="23" style="101" customWidth="1"/>
    <col min="4361" max="4361" width="21.42578125" style="101" customWidth="1"/>
    <col min="4362" max="4362" width="21.85546875" style="101" customWidth="1"/>
    <col min="4363" max="4363" width="35.42578125" style="101" customWidth="1"/>
    <col min="4364" max="4364" width="26.7109375" style="101" customWidth="1"/>
    <col min="4365" max="4365" width="20" style="101" customWidth="1"/>
    <col min="4366" max="4366" width="26.28515625" style="101" bestFit="1" customWidth="1"/>
    <col min="4367" max="4607" width="11.42578125" style="101"/>
    <col min="4608" max="4608" width="61" style="101" customWidth="1"/>
    <col min="4609" max="4609" width="20.5703125" style="101" customWidth="1"/>
    <col min="4610" max="4610" width="25.42578125" style="101" customWidth="1"/>
    <col min="4611" max="4611" width="21.5703125" style="101" customWidth="1"/>
    <col min="4612" max="4612" width="20.42578125" style="101" customWidth="1"/>
    <col min="4613" max="4613" width="16.85546875" style="101" customWidth="1"/>
    <col min="4614" max="4614" width="24.28515625" style="101" customWidth="1"/>
    <col min="4615" max="4615" width="22.7109375" style="101" customWidth="1"/>
    <col min="4616" max="4616" width="23" style="101" customWidth="1"/>
    <col min="4617" max="4617" width="21.42578125" style="101" customWidth="1"/>
    <col min="4618" max="4618" width="21.85546875" style="101" customWidth="1"/>
    <col min="4619" max="4619" width="35.42578125" style="101" customWidth="1"/>
    <col min="4620" max="4620" width="26.7109375" style="101" customWidth="1"/>
    <col min="4621" max="4621" width="20" style="101" customWidth="1"/>
    <col min="4622" max="4622" width="26.28515625" style="101" bestFit="1" customWidth="1"/>
    <col min="4623" max="4863" width="11.42578125" style="101"/>
    <col min="4864" max="4864" width="61" style="101" customWidth="1"/>
    <col min="4865" max="4865" width="20.5703125" style="101" customWidth="1"/>
    <col min="4866" max="4866" width="25.42578125" style="101" customWidth="1"/>
    <col min="4867" max="4867" width="21.5703125" style="101" customWidth="1"/>
    <col min="4868" max="4868" width="20.42578125" style="101" customWidth="1"/>
    <col min="4869" max="4869" width="16.85546875" style="101" customWidth="1"/>
    <col min="4870" max="4870" width="24.28515625" style="101" customWidth="1"/>
    <col min="4871" max="4871" width="22.7109375" style="101" customWidth="1"/>
    <col min="4872" max="4872" width="23" style="101" customWidth="1"/>
    <col min="4873" max="4873" width="21.42578125" style="101" customWidth="1"/>
    <col min="4874" max="4874" width="21.85546875" style="101" customWidth="1"/>
    <col min="4875" max="4875" width="35.42578125" style="101" customWidth="1"/>
    <col min="4876" max="4876" width="26.7109375" style="101" customWidth="1"/>
    <col min="4877" max="4877" width="20" style="101" customWidth="1"/>
    <col min="4878" max="4878" width="26.28515625" style="101" bestFit="1" customWidth="1"/>
    <col min="4879" max="5119" width="11.42578125" style="101"/>
    <col min="5120" max="5120" width="61" style="101" customWidth="1"/>
    <col min="5121" max="5121" width="20.5703125" style="101" customWidth="1"/>
    <col min="5122" max="5122" width="25.42578125" style="101" customWidth="1"/>
    <col min="5123" max="5123" width="21.5703125" style="101" customWidth="1"/>
    <col min="5124" max="5124" width="20.42578125" style="101" customWidth="1"/>
    <col min="5125" max="5125" width="16.85546875" style="101" customWidth="1"/>
    <col min="5126" max="5126" width="24.28515625" style="101" customWidth="1"/>
    <col min="5127" max="5127" width="22.7109375" style="101" customWidth="1"/>
    <col min="5128" max="5128" width="23" style="101" customWidth="1"/>
    <col min="5129" max="5129" width="21.42578125" style="101" customWidth="1"/>
    <col min="5130" max="5130" width="21.85546875" style="101" customWidth="1"/>
    <col min="5131" max="5131" width="35.42578125" style="101" customWidth="1"/>
    <col min="5132" max="5132" width="26.7109375" style="101" customWidth="1"/>
    <col min="5133" max="5133" width="20" style="101" customWidth="1"/>
    <col min="5134" max="5134" width="26.28515625" style="101" bestFit="1" customWidth="1"/>
    <col min="5135" max="5375" width="11.42578125" style="101"/>
    <col min="5376" max="5376" width="61" style="101" customWidth="1"/>
    <col min="5377" max="5377" width="20.5703125" style="101" customWidth="1"/>
    <col min="5378" max="5378" width="25.42578125" style="101" customWidth="1"/>
    <col min="5379" max="5379" width="21.5703125" style="101" customWidth="1"/>
    <col min="5380" max="5380" width="20.42578125" style="101" customWidth="1"/>
    <col min="5381" max="5381" width="16.85546875" style="101" customWidth="1"/>
    <col min="5382" max="5382" width="24.28515625" style="101" customWidth="1"/>
    <col min="5383" max="5383" width="22.7109375" style="101" customWidth="1"/>
    <col min="5384" max="5384" width="23" style="101" customWidth="1"/>
    <col min="5385" max="5385" width="21.42578125" style="101" customWidth="1"/>
    <col min="5386" max="5386" width="21.85546875" style="101" customWidth="1"/>
    <col min="5387" max="5387" width="35.42578125" style="101" customWidth="1"/>
    <col min="5388" max="5388" width="26.7109375" style="101" customWidth="1"/>
    <col min="5389" max="5389" width="20" style="101" customWidth="1"/>
    <col min="5390" max="5390" width="26.28515625" style="101" bestFit="1" customWidth="1"/>
    <col min="5391" max="5631" width="11.42578125" style="101"/>
    <col min="5632" max="5632" width="61" style="101" customWidth="1"/>
    <col min="5633" max="5633" width="20.5703125" style="101" customWidth="1"/>
    <col min="5634" max="5634" width="25.42578125" style="101" customWidth="1"/>
    <col min="5635" max="5635" width="21.5703125" style="101" customWidth="1"/>
    <col min="5636" max="5636" width="20.42578125" style="101" customWidth="1"/>
    <col min="5637" max="5637" width="16.85546875" style="101" customWidth="1"/>
    <col min="5638" max="5638" width="24.28515625" style="101" customWidth="1"/>
    <col min="5639" max="5639" width="22.7109375" style="101" customWidth="1"/>
    <col min="5640" max="5640" width="23" style="101" customWidth="1"/>
    <col min="5641" max="5641" width="21.42578125" style="101" customWidth="1"/>
    <col min="5642" max="5642" width="21.85546875" style="101" customWidth="1"/>
    <col min="5643" max="5643" width="35.42578125" style="101" customWidth="1"/>
    <col min="5644" max="5644" width="26.7109375" style="101" customWidth="1"/>
    <col min="5645" max="5645" width="20" style="101" customWidth="1"/>
    <col min="5646" max="5646" width="26.28515625" style="101" bestFit="1" customWidth="1"/>
    <col min="5647" max="5887" width="11.42578125" style="101"/>
    <col min="5888" max="5888" width="61" style="101" customWidth="1"/>
    <col min="5889" max="5889" width="20.5703125" style="101" customWidth="1"/>
    <col min="5890" max="5890" width="25.42578125" style="101" customWidth="1"/>
    <col min="5891" max="5891" width="21.5703125" style="101" customWidth="1"/>
    <col min="5892" max="5892" width="20.42578125" style="101" customWidth="1"/>
    <col min="5893" max="5893" width="16.85546875" style="101" customWidth="1"/>
    <col min="5894" max="5894" width="24.28515625" style="101" customWidth="1"/>
    <col min="5895" max="5895" width="22.7109375" style="101" customWidth="1"/>
    <col min="5896" max="5896" width="23" style="101" customWidth="1"/>
    <col min="5897" max="5897" width="21.42578125" style="101" customWidth="1"/>
    <col min="5898" max="5898" width="21.85546875" style="101" customWidth="1"/>
    <col min="5899" max="5899" width="35.42578125" style="101" customWidth="1"/>
    <col min="5900" max="5900" width="26.7109375" style="101" customWidth="1"/>
    <col min="5901" max="5901" width="20" style="101" customWidth="1"/>
    <col min="5902" max="5902" width="26.28515625" style="101" bestFit="1" customWidth="1"/>
    <col min="5903" max="6143" width="11.42578125" style="101"/>
    <col min="6144" max="6144" width="61" style="101" customWidth="1"/>
    <col min="6145" max="6145" width="20.5703125" style="101" customWidth="1"/>
    <col min="6146" max="6146" width="25.42578125" style="101" customWidth="1"/>
    <col min="6147" max="6147" width="21.5703125" style="101" customWidth="1"/>
    <col min="6148" max="6148" width="20.42578125" style="101" customWidth="1"/>
    <col min="6149" max="6149" width="16.85546875" style="101" customWidth="1"/>
    <col min="6150" max="6150" width="24.28515625" style="101" customWidth="1"/>
    <col min="6151" max="6151" width="22.7109375" style="101" customWidth="1"/>
    <col min="6152" max="6152" width="23" style="101" customWidth="1"/>
    <col min="6153" max="6153" width="21.42578125" style="101" customWidth="1"/>
    <col min="6154" max="6154" width="21.85546875" style="101" customWidth="1"/>
    <col min="6155" max="6155" width="35.42578125" style="101" customWidth="1"/>
    <col min="6156" max="6156" width="26.7109375" style="101" customWidth="1"/>
    <col min="6157" max="6157" width="20" style="101" customWidth="1"/>
    <col min="6158" max="6158" width="26.28515625" style="101" bestFit="1" customWidth="1"/>
    <col min="6159" max="6399" width="11.42578125" style="101"/>
    <col min="6400" max="6400" width="61" style="101" customWidth="1"/>
    <col min="6401" max="6401" width="20.5703125" style="101" customWidth="1"/>
    <col min="6402" max="6402" width="25.42578125" style="101" customWidth="1"/>
    <col min="6403" max="6403" width="21.5703125" style="101" customWidth="1"/>
    <col min="6404" max="6404" width="20.42578125" style="101" customWidth="1"/>
    <col min="6405" max="6405" width="16.85546875" style="101" customWidth="1"/>
    <col min="6406" max="6406" width="24.28515625" style="101" customWidth="1"/>
    <col min="6407" max="6407" width="22.7109375" style="101" customWidth="1"/>
    <col min="6408" max="6408" width="23" style="101" customWidth="1"/>
    <col min="6409" max="6409" width="21.42578125" style="101" customWidth="1"/>
    <col min="6410" max="6410" width="21.85546875" style="101" customWidth="1"/>
    <col min="6411" max="6411" width="35.42578125" style="101" customWidth="1"/>
    <col min="6412" max="6412" width="26.7109375" style="101" customWidth="1"/>
    <col min="6413" max="6413" width="20" style="101" customWidth="1"/>
    <col min="6414" max="6414" width="26.28515625" style="101" bestFit="1" customWidth="1"/>
    <col min="6415" max="6655" width="11.42578125" style="101"/>
    <col min="6656" max="6656" width="61" style="101" customWidth="1"/>
    <col min="6657" max="6657" width="20.5703125" style="101" customWidth="1"/>
    <col min="6658" max="6658" width="25.42578125" style="101" customWidth="1"/>
    <col min="6659" max="6659" width="21.5703125" style="101" customWidth="1"/>
    <col min="6660" max="6660" width="20.42578125" style="101" customWidth="1"/>
    <col min="6661" max="6661" width="16.85546875" style="101" customWidth="1"/>
    <col min="6662" max="6662" width="24.28515625" style="101" customWidth="1"/>
    <col min="6663" max="6663" width="22.7109375" style="101" customWidth="1"/>
    <col min="6664" max="6664" width="23" style="101" customWidth="1"/>
    <col min="6665" max="6665" width="21.42578125" style="101" customWidth="1"/>
    <col min="6666" max="6666" width="21.85546875" style="101" customWidth="1"/>
    <col min="6667" max="6667" width="35.42578125" style="101" customWidth="1"/>
    <col min="6668" max="6668" width="26.7109375" style="101" customWidth="1"/>
    <col min="6669" max="6669" width="20" style="101" customWidth="1"/>
    <col min="6670" max="6670" width="26.28515625" style="101" bestFit="1" customWidth="1"/>
    <col min="6671" max="6911" width="11.42578125" style="101"/>
    <col min="6912" max="6912" width="61" style="101" customWidth="1"/>
    <col min="6913" max="6913" width="20.5703125" style="101" customWidth="1"/>
    <col min="6914" max="6914" width="25.42578125" style="101" customWidth="1"/>
    <col min="6915" max="6915" width="21.5703125" style="101" customWidth="1"/>
    <col min="6916" max="6916" width="20.42578125" style="101" customWidth="1"/>
    <col min="6917" max="6917" width="16.85546875" style="101" customWidth="1"/>
    <col min="6918" max="6918" width="24.28515625" style="101" customWidth="1"/>
    <col min="6919" max="6919" width="22.7109375" style="101" customWidth="1"/>
    <col min="6920" max="6920" width="23" style="101" customWidth="1"/>
    <col min="6921" max="6921" width="21.42578125" style="101" customWidth="1"/>
    <col min="6922" max="6922" width="21.85546875" style="101" customWidth="1"/>
    <col min="6923" max="6923" width="35.42578125" style="101" customWidth="1"/>
    <col min="6924" max="6924" width="26.7109375" style="101" customWidth="1"/>
    <col min="6925" max="6925" width="20" style="101" customWidth="1"/>
    <col min="6926" max="6926" width="26.28515625" style="101" bestFit="1" customWidth="1"/>
    <col min="6927" max="7167" width="11.42578125" style="101"/>
    <col min="7168" max="7168" width="61" style="101" customWidth="1"/>
    <col min="7169" max="7169" width="20.5703125" style="101" customWidth="1"/>
    <col min="7170" max="7170" width="25.42578125" style="101" customWidth="1"/>
    <col min="7171" max="7171" width="21.5703125" style="101" customWidth="1"/>
    <col min="7172" max="7172" width="20.42578125" style="101" customWidth="1"/>
    <col min="7173" max="7173" width="16.85546875" style="101" customWidth="1"/>
    <col min="7174" max="7174" width="24.28515625" style="101" customWidth="1"/>
    <col min="7175" max="7175" width="22.7109375" style="101" customWidth="1"/>
    <col min="7176" max="7176" width="23" style="101" customWidth="1"/>
    <col min="7177" max="7177" width="21.42578125" style="101" customWidth="1"/>
    <col min="7178" max="7178" width="21.85546875" style="101" customWidth="1"/>
    <col min="7179" max="7179" width="35.42578125" style="101" customWidth="1"/>
    <col min="7180" max="7180" width="26.7109375" style="101" customWidth="1"/>
    <col min="7181" max="7181" width="20" style="101" customWidth="1"/>
    <col min="7182" max="7182" width="26.28515625" style="101" bestFit="1" customWidth="1"/>
    <col min="7183" max="7423" width="11.42578125" style="101"/>
    <col min="7424" max="7424" width="61" style="101" customWidth="1"/>
    <col min="7425" max="7425" width="20.5703125" style="101" customWidth="1"/>
    <col min="7426" max="7426" width="25.42578125" style="101" customWidth="1"/>
    <col min="7427" max="7427" width="21.5703125" style="101" customWidth="1"/>
    <col min="7428" max="7428" width="20.42578125" style="101" customWidth="1"/>
    <col min="7429" max="7429" width="16.85546875" style="101" customWidth="1"/>
    <col min="7430" max="7430" width="24.28515625" style="101" customWidth="1"/>
    <col min="7431" max="7431" width="22.7109375" style="101" customWidth="1"/>
    <col min="7432" max="7432" width="23" style="101" customWidth="1"/>
    <col min="7433" max="7433" width="21.42578125" style="101" customWidth="1"/>
    <col min="7434" max="7434" width="21.85546875" style="101" customWidth="1"/>
    <col min="7435" max="7435" width="35.42578125" style="101" customWidth="1"/>
    <col min="7436" max="7436" width="26.7109375" style="101" customWidth="1"/>
    <col min="7437" max="7437" width="20" style="101" customWidth="1"/>
    <col min="7438" max="7438" width="26.28515625" style="101" bestFit="1" customWidth="1"/>
    <col min="7439" max="7679" width="11.42578125" style="101"/>
    <col min="7680" max="7680" width="61" style="101" customWidth="1"/>
    <col min="7681" max="7681" width="20.5703125" style="101" customWidth="1"/>
    <col min="7682" max="7682" width="25.42578125" style="101" customWidth="1"/>
    <col min="7683" max="7683" width="21.5703125" style="101" customWidth="1"/>
    <col min="7684" max="7684" width="20.42578125" style="101" customWidth="1"/>
    <col min="7685" max="7685" width="16.85546875" style="101" customWidth="1"/>
    <col min="7686" max="7686" width="24.28515625" style="101" customWidth="1"/>
    <col min="7687" max="7687" width="22.7109375" style="101" customWidth="1"/>
    <col min="7688" max="7688" width="23" style="101" customWidth="1"/>
    <col min="7689" max="7689" width="21.42578125" style="101" customWidth="1"/>
    <col min="7690" max="7690" width="21.85546875" style="101" customWidth="1"/>
    <col min="7691" max="7691" width="35.42578125" style="101" customWidth="1"/>
    <col min="7692" max="7692" width="26.7109375" style="101" customWidth="1"/>
    <col min="7693" max="7693" width="20" style="101" customWidth="1"/>
    <col min="7694" max="7694" width="26.28515625" style="101" bestFit="1" customWidth="1"/>
    <col min="7695" max="7935" width="11.42578125" style="101"/>
    <col min="7936" max="7936" width="61" style="101" customWidth="1"/>
    <col min="7937" max="7937" width="20.5703125" style="101" customWidth="1"/>
    <col min="7938" max="7938" width="25.42578125" style="101" customWidth="1"/>
    <col min="7939" max="7939" width="21.5703125" style="101" customWidth="1"/>
    <col min="7940" max="7940" width="20.42578125" style="101" customWidth="1"/>
    <col min="7941" max="7941" width="16.85546875" style="101" customWidth="1"/>
    <col min="7942" max="7942" width="24.28515625" style="101" customWidth="1"/>
    <col min="7943" max="7943" width="22.7109375" style="101" customWidth="1"/>
    <col min="7944" max="7944" width="23" style="101" customWidth="1"/>
    <col min="7945" max="7945" width="21.42578125" style="101" customWidth="1"/>
    <col min="7946" max="7946" width="21.85546875" style="101" customWidth="1"/>
    <col min="7947" max="7947" width="35.42578125" style="101" customWidth="1"/>
    <col min="7948" max="7948" width="26.7109375" style="101" customWidth="1"/>
    <col min="7949" max="7949" width="20" style="101" customWidth="1"/>
    <col min="7950" max="7950" width="26.28515625" style="101" bestFit="1" customWidth="1"/>
    <col min="7951" max="8191" width="11.42578125" style="101"/>
    <col min="8192" max="8192" width="61" style="101" customWidth="1"/>
    <col min="8193" max="8193" width="20.5703125" style="101" customWidth="1"/>
    <col min="8194" max="8194" width="25.42578125" style="101" customWidth="1"/>
    <col min="8195" max="8195" width="21.5703125" style="101" customWidth="1"/>
    <col min="8196" max="8196" width="20.42578125" style="101" customWidth="1"/>
    <col min="8197" max="8197" width="16.85546875" style="101" customWidth="1"/>
    <col min="8198" max="8198" width="24.28515625" style="101" customWidth="1"/>
    <col min="8199" max="8199" width="22.7109375" style="101" customWidth="1"/>
    <col min="8200" max="8200" width="23" style="101" customWidth="1"/>
    <col min="8201" max="8201" width="21.42578125" style="101" customWidth="1"/>
    <col min="8202" max="8202" width="21.85546875" style="101" customWidth="1"/>
    <col min="8203" max="8203" width="35.42578125" style="101" customWidth="1"/>
    <col min="8204" max="8204" width="26.7109375" style="101" customWidth="1"/>
    <col min="8205" max="8205" width="20" style="101" customWidth="1"/>
    <col min="8206" max="8206" width="26.28515625" style="101" bestFit="1" customWidth="1"/>
    <col min="8207" max="8447" width="11.42578125" style="101"/>
    <col min="8448" max="8448" width="61" style="101" customWidth="1"/>
    <col min="8449" max="8449" width="20.5703125" style="101" customWidth="1"/>
    <col min="8450" max="8450" width="25.42578125" style="101" customWidth="1"/>
    <col min="8451" max="8451" width="21.5703125" style="101" customWidth="1"/>
    <col min="8452" max="8452" width="20.42578125" style="101" customWidth="1"/>
    <col min="8453" max="8453" width="16.85546875" style="101" customWidth="1"/>
    <col min="8454" max="8454" width="24.28515625" style="101" customWidth="1"/>
    <col min="8455" max="8455" width="22.7109375" style="101" customWidth="1"/>
    <col min="8456" max="8456" width="23" style="101" customWidth="1"/>
    <col min="8457" max="8457" width="21.42578125" style="101" customWidth="1"/>
    <col min="8458" max="8458" width="21.85546875" style="101" customWidth="1"/>
    <col min="8459" max="8459" width="35.42578125" style="101" customWidth="1"/>
    <col min="8460" max="8460" width="26.7109375" style="101" customWidth="1"/>
    <col min="8461" max="8461" width="20" style="101" customWidth="1"/>
    <col min="8462" max="8462" width="26.28515625" style="101" bestFit="1" customWidth="1"/>
    <col min="8463" max="8703" width="11.42578125" style="101"/>
    <col min="8704" max="8704" width="61" style="101" customWidth="1"/>
    <col min="8705" max="8705" width="20.5703125" style="101" customWidth="1"/>
    <col min="8706" max="8706" width="25.42578125" style="101" customWidth="1"/>
    <col min="8707" max="8707" width="21.5703125" style="101" customWidth="1"/>
    <col min="8708" max="8708" width="20.42578125" style="101" customWidth="1"/>
    <col min="8709" max="8709" width="16.85546875" style="101" customWidth="1"/>
    <col min="8710" max="8710" width="24.28515625" style="101" customWidth="1"/>
    <col min="8711" max="8711" width="22.7109375" style="101" customWidth="1"/>
    <col min="8712" max="8712" width="23" style="101" customWidth="1"/>
    <col min="8713" max="8713" width="21.42578125" style="101" customWidth="1"/>
    <col min="8714" max="8714" width="21.85546875" style="101" customWidth="1"/>
    <col min="8715" max="8715" width="35.42578125" style="101" customWidth="1"/>
    <col min="8716" max="8716" width="26.7109375" style="101" customWidth="1"/>
    <col min="8717" max="8717" width="20" style="101" customWidth="1"/>
    <col min="8718" max="8718" width="26.28515625" style="101" bestFit="1" customWidth="1"/>
    <col min="8719" max="8959" width="11.42578125" style="101"/>
    <col min="8960" max="8960" width="61" style="101" customWidth="1"/>
    <col min="8961" max="8961" width="20.5703125" style="101" customWidth="1"/>
    <col min="8962" max="8962" width="25.42578125" style="101" customWidth="1"/>
    <col min="8963" max="8963" width="21.5703125" style="101" customWidth="1"/>
    <col min="8964" max="8964" width="20.42578125" style="101" customWidth="1"/>
    <col min="8965" max="8965" width="16.85546875" style="101" customWidth="1"/>
    <col min="8966" max="8966" width="24.28515625" style="101" customWidth="1"/>
    <col min="8967" max="8967" width="22.7109375" style="101" customWidth="1"/>
    <col min="8968" max="8968" width="23" style="101" customWidth="1"/>
    <col min="8969" max="8969" width="21.42578125" style="101" customWidth="1"/>
    <col min="8970" max="8970" width="21.85546875" style="101" customWidth="1"/>
    <col min="8971" max="8971" width="35.42578125" style="101" customWidth="1"/>
    <col min="8972" max="8972" width="26.7109375" style="101" customWidth="1"/>
    <col min="8973" max="8973" width="20" style="101" customWidth="1"/>
    <col min="8974" max="8974" width="26.28515625" style="101" bestFit="1" customWidth="1"/>
    <col min="8975" max="9215" width="11.42578125" style="101"/>
    <col min="9216" max="9216" width="61" style="101" customWidth="1"/>
    <col min="9217" max="9217" width="20.5703125" style="101" customWidth="1"/>
    <col min="9218" max="9218" width="25.42578125" style="101" customWidth="1"/>
    <col min="9219" max="9219" width="21.5703125" style="101" customWidth="1"/>
    <col min="9220" max="9220" width="20.42578125" style="101" customWidth="1"/>
    <col min="9221" max="9221" width="16.85546875" style="101" customWidth="1"/>
    <col min="9222" max="9222" width="24.28515625" style="101" customWidth="1"/>
    <col min="9223" max="9223" width="22.7109375" style="101" customWidth="1"/>
    <col min="9224" max="9224" width="23" style="101" customWidth="1"/>
    <col min="9225" max="9225" width="21.42578125" style="101" customWidth="1"/>
    <col min="9226" max="9226" width="21.85546875" style="101" customWidth="1"/>
    <col min="9227" max="9227" width="35.42578125" style="101" customWidth="1"/>
    <col min="9228" max="9228" width="26.7109375" style="101" customWidth="1"/>
    <col min="9229" max="9229" width="20" style="101" customWidth="1"/>
    <col min="9230" max="9230" width="26.28515625" style="101" bestFit="1" customWidth="1"/>
    <col min="9231" max="9471" width="11.42578125" style="101"/>
    <col min="9472" max="9472" width="61" style="101" customWidth="1"/>
    <col min="9473" max="9473" width="20.5703125" style="101" customWidth="1"/>
    <col min="9474" max="9474" width="25.42578125" style="101" customWidth="1"/>
    <col min="9475" max="9475" width="21.5703125" style="101" customWidth="1"/>
    <col min="9476" max="9476" width="20.42578125" style="101" customWidth="1"/>
    <col min="9477" max="9477" width="16.85546875" style="101" customWidth="1"/>
    <col min="9478" max="9478" width="24.28515625" style="101" customWidth="1"/>
    <col min="9479" max="9479" width="22.7109375" style="101" customWidth="1"/>
    <col min="9480" max="9480" width="23" style="101" customWidth="1"/>
    <col min="9481" max="9481" width="21.42578125" style="101" customWidth="1"/>
    <col min="9482" max="9482" width="21.85546875" style="101" customWidth="1"/>
    <col min="9483" max="9483" width="35.42578125" style="101" customWidth="1"/>
    <col min="9484" max="9484" width="26.7109375" style="101" customWidth="1"/>
    <col min="9485" max="9485" width="20" style="101" customWidth="1"/>
    <col min="9486" max="9486" width="26.28515625" style="101" bestFit="1" customWidth="1"/>
    <col min="9487" max="9727" width="11.42578125" style="101"/>
    <col min="9728" max="9728" width="61" style="101" customWidth="1"/>
    <col min="9729" max="9729" width="20.5703125" style="101" customWidth="1"/>
    <col min="9730" max="9730" width="25.42578125" style="101" customWidth="1"/>
    <col min="9731" max="9731" width="21.5703125" style="101" customWidth="1"/>
    <col min="9732" max="9732" width="20.42578125" style="101" customWidth="1"/>
    <col min="9733" max="9733" width="16.85546875" style="101" customWidth="1"/>
    <col min="9734" max="9734" width="24.28515625" style="101" customWidth="1"/>
    <col min="9735" max="9735" width="22.7109375" style="101" customWidth="1"/>
    <col min="9736" max="9736" width="23" style="101" customWidth="1"/>
    <col min="9737" max="9737" width="21.42578125" style="101" customWidth="1"/>
    <col min="9738" max="9738" width="21.85546875" style="101" customWidth="1"/>
    <col min="9739" max="9739" width="35.42578125" style="101" customWidth="1"/>
    <col min="9740" max="9740" width="26.7109375" style="101" customWidth="1"/>
    <col min="9741" max="9741" width="20" style="101" customWidth="1"/>
    <col min="9742" max="9742" width="26.28515625" style="101" bestFit="1" customWidth="1"/>
    <col min="9743" max="9983" width="11.42578125" style="101"/>
    <col min="9984" max="9984" width="61" style="101" customWidth="1"/>
    <col min="9985" max="9985" width="20.5703125" style="101" customWidth="1"/>
    <col min="9986" max="9986" width="25.42578125" style="101" customWidth="1"/>
    <col min="9987" max="9987" width="21.5703125" style="101" customWidth="1"/>
    <col min="9988" max="9988" width="20.42578125" style="101" customWidth="1"/>
    <col min="9989" max="9989" width="16.85546875" style="101" customWidth="1"/>
    <col min="9990" max="9990" width="24.28515625" style="101" customWidth="1"/>
    <col min="9991" max="9991" width="22.7109375" style="101" customWidth="1"/>
    <col min="9992" max="9992" width="23" style="101" customWidth="1"/>
    <col min="9993" max="9993" width="21.42578125" style="101" customWidth="1"/>
    <col min="9994" max="9994" width="21.85546875" style="101" customWidth="1"/>
    <col min="9995" max="9995" width="35.42578125" style="101" customWidth="1"/>
    <col min="9996" max="9996" width="26.7109375" style="101" customWidth="1"/>
    <col min="9997" max="9997" width="20" style="101" customWidth="1"/>
    <col min="9998" max="9998" width="26.28515625" style="101" bestFit="1" customWidth="1"/>
    <col min="9999" max="10239" width="11.42578125" style="101"/>
    <col min="10240" max="10240" width="61" style="101" customWidth="1"/>
    <col min="10241" max="10241" width="20.5703125" style="101" customWidth="1"/>
    <col min="10242" max="10242" width="25.42578125" style="101" customWidth="1"/>
    <col min="10243" max="10243" width="21.5703125" style="101" customWidth="1"/>
    <col min="10244" max="10244" width="20.42578125" style="101" customWidth="1"/>
    <col min="10245" max="10245" width="16.85546875" style="101" customWidth="1"/>
    <col min="10246" max="10246" width="24.28515625" style="101" customWidth="1"/>
    <col min="10247" max="10247" width="22.7109375" style="101" customWidth="1"/>
    <col min="10248" max="10248" width="23" style="101" customWidth="1"/>
    <col min="10249" max="10249" width="21.42578125" style="101" customWidth="1"/>
    <col min="10250" max="10250" width="21.85546875" style="101" customWidth="1"/>
    <col min="10251" max="10251" width="35.42578125" style="101" customWidth="1"/>
    <col min="10252" max="10252" width="26.7109375" style="101" customWidth="1"/>
    <col min="10253" max="10253" width="20" style="101" customWidth="1"/>
    <col min="10254" max="10254" width="26.28515625" style="101" bestFit="1" customWidth="1"/>
    <col min="10255" max="10495" width="11.42578125" style="101"/>
    <col min="10496" max="10496" width="61" style="101" customWidth="1"/>
    <col min="10497" max="10497" width="20.5703125" style="101" customWidth="1"/>
    <col min="10498" max="10498" width="25.42578125" style="101" customWidth="1"/>
    <col min="10499" max="10499" width="21.5703125" style="101" customWidth="1"/>
    <col min="10500" max="10500" width="20.42578125" style="101" customWidth="1"/>
    <col min="10501" max="10501" width="16.85546875" style="101" customWidth="1"/>
    <col min="10502" max="10502" width="24.28515625" style="101" customWidth="1"/>
    <col min="10503" max="10503" width="22.7109375" style="101" customWidth="1"/>
    <col min="10504" max="10504" width="23" style="101" customWidth="1"/>
    <col min="10505" max="10505" width="21.42578125" style="101" customWidth="1"/>
    <col min="10506" max="10506" width="21.85546875" style="101" customWidth="1"/>
    <col min="10507" max="10507" width="35.42578125" style="101" customWidth="1"/>
    <col min="10508" max="10508" width="26.7109375" style="101" customWidth="1"/>
    <col min="10509" max="10509" width="20" style="101" customWidth="1"/>
    <col min="10510" max="10510" width="26.28515625" style="101" bestFit="1" customWidth="1"/>
    <col min="10511" max="10751" width="11.42578125" style="101"/>
    <col min="10752" max="10752" width="61" style="101" customWidth="1"/>
    <col min="10753" max="10753" width="20.5703125" style="101" customWidth="1"/>
    <col min="10754" max="10754" width="25.42578125" style="101" customWidth="1"/>
    <col min="10755" max="10755" width="21.5703125" style="101" customWidth="1"/>
    <col min="10756" max="10756" width="20.42578125" style="101" customWidth="1"/>
    <col min="10757" max="10757" width="16.85546875" style="101" customWidth="1"/>
    <col min="10758" max="10758" width="24.28515625" style="101" customWidth="1"/>
    <col min="10759" max="10759" width="22.7109375" style="101" customWidth="1"/>
    <col min="10760" max="10760" width="23" style="101" customWidth="1"/>
    <col min="10761" max="10761" width="21.42578125" style="101" customWidth="1"/>
    <col min="10762" max="10762" width="21.85546875" style="101" customWidth="1"/>
    <col min="10763" max="10763" width="35.42578125" style="101" customWidth="1"/>
    <col min="10764" max="10764" width="26.7109375" style="101" customWidth="1"/>
    <col min="10765" max="10765" width="20" style="101" customWidth="1"/>
    <col min="10766" max="10766" width="26.28515625" style="101" bestFit="1" customWidth="1"/>
    <col min="10767" max="11007" width="11.42578125" style="101"/>
    <col min="11008" max="11008" width="61" style="101" customWidth="1"/>
    <col min="11009" max="11009" width="20.5703125" style="101" customWidth="1"/>
    <col min="11010" max="11010" width="25.42578125" style="101" customWidth="1"/>
    <col min="11011" max="11011" width="21.5703125" style="101" customWidth="1"/>
    <col min="11012" max="11012" width="20.42578125" style="101" customWidth="1"/>
    <col min="11013" max="11013" width="16.85546875" style="101" customWidth="1"/>
    <col min="11014" max="11014" width="24.28515625" style="101" customWidth="1"/>
    <col min="11015" max="11015" width="22.7109375" style="101" customWidth="1"/>
    <col min="11016" max="11016" width="23" style="101" customWidth="1"/>
    <col min="11017" max="11017" width="21.42578125" style="101" customWidth="1"/>
    <col min="11018" max="11018" width="21.85546875" style="101" customWidth="1"/>
    <col min="11019" max="11019" width="35.42578125" style="101" customWidth="1"/>
    <col min="11020" max="11020" width="26.7109375" style="101" customWidth="1"/>
    <col min="11021" max="11021" width="20" style="101" customWidth="1"/>
    <col min="11022" max="11022" width="26.28515625" style="101" bestFit="1" customWidth="1"/>
    <col min="11023" max="11263" width="11.42578125" style="101"/>
    <col min="11264" max="11264" width="61" style="101" customWidth="1"/>
    <col min="11265" max="11265" width="20.5703125" style="101" customWidth="1"/>
    <col min="11266" max="11266" width="25.42578125" style="101" customWidth="1"/>
    <col min="11267" max="11267" width="21.5703125" style="101" customWidth="1"/>
    <col min="11268" max="11268" width="20.42578125" style="101" customWidth="1"/>
    <col min="11269" max="11269" width="16.85546875" style="101" customWidth="1"/>
    <col min="11270" max="11270" width="24.28515625" style="101" customWidth="1"/>
    <col min="11271" max="11271" width="22.7109375" style="101" customWidth="1"/>
    <col min="11272" max="11272" width="23" style="101" customWidth="1"/>
    <col min="11273" max="11273" width="21.42578125" style="101" customWidth="1"/>
    <col min="11274" max="11274" width="21.85546875" style="101" customWidth="1"/>
    <col min="11275" max="11275" width="35.42578125" style="101" customWidth="1"/>
    <col min="11276" max="11276" width="26.7109375" style="101" customWidth="1"/>
    <col min="11277" max="11277" width="20" style="101" customWidth="1"/>
    <col min="11278" max="11278" width="26.28515625" style="101" bestFit="1" customWidth="1"/>
    <col min="11279" max="11519" width="11.42578125" style="101"/>
    <col min="11520" max="11520" width="61" style="101" customWidth="1"/>
    <col min="11521" max="11521" width="20.5703125" style="101" customWidth="1"/>
    <col min="11522" max="11522" width="25.42578125" style="101" customWidth="1"/>
    <col min="11523" max="11523" width="21.5703125" style="101" customWidth="1"/>
    <col min="11524" max="11524" width="20.42578125" style="101" customWidth="1"/>
    <col min="11525" max="11525" width="16.85546875" style="101" customWidth="1"/>
    <col min="11526" max="11526" width="24.28515625" style="101" customWidth="1"/>
    <col min="11527" max="11527" width="22.7109375" style="101" customWidth="1"/>
    <col min="11528" max="11528" width="23" style="101" customWidth="1"/>
    <col min="11529" max="11529" width="21.42578125" style="101" customWidth="1"/>
    <col min="11530" max="11530" width="21.85546875" style="101" customWidth="1"/>
    <col min="11531" max="11531" width="35.42578125" style="101" customWidth="1"/>
    <col min="11532" max="11532" width="26.7109375" style="101" customWidth="1"/>
    <col min="11533" max="11533" width="20" style="101" customWidth="1"/>
    <col min="11534" max="11534" width="26.28515625" style="101" bestFit="1" customWidth="1"/>
    <col min="11535" max="11775" width="11.42578125" style="101"/>
    <col min="11776" max="11776" width="61" style="101" customWidth="1"/>
    <col min="11777" max="11777" width="20.5703125" style="101" customWidth="1"/>
    <col min="11778" max="11778" width="25.42578125" style="101" customWidth="1"/>
    <col min="11779" max="11779" width="21.5703125" style="101" customWidth="1"/>
    <col min="11780" max="11780" width="20.42578125" style="101" customWidth="1"/>
    <col min="11781" max="11781" width="16.85546875" style="101" customWidth="1"/>
    <col min="11782" max="11782" width="24.28515625" style="101" customWidth="1"/>
    <col min="11783" max="11783" width="22.7109375" style="101" customWidth="1"/>
    <col min="11784" max="11784" width="23" style="101" customWidth="1"/>
    <col min="11785" max="11785" width="21.42578125" style="101" customWidth="1"/>
    <col min="11786" max="11786" width="21.85546875" style="101" customWidth="1"/>
    <col min="11787" max="11787" width="35.42578125" style="101" customWidth="1"/>
    <col min="11788" max="11788" width="26.7109375" style="101" customWidth="1"/>
    <col min="11789" max="11789" width="20" style="101" customWidth="1"/>
    <col min="11790" max="11790" width="26.28515625" style="101" bestFit="1" customWidth="1"/>
    <col min="11791" max="12031" width="11.42578125" style="101"/>
    <col min="12032" max="12032" width="61" style="101" customWidth="1"/>
    <col min="12033" max="12033" width="20.5703125" style="101" customWidth="1"/>
    <col min="12034" max="12034" width="25.42578125" style="101" customWidth="1"/>
    <col min="12035" max="12035" width="21.5703125" style="101" customWidth="1"/>
    <col min="12036" max="12036" width="20.42578125" style="101" customWidth="1"/>
    <col min="12037" max="12037" width="16.85546875" style="101" customWidth="1"/>
    <col min="12038" max="12038" width="24.28515625" style="101" customWidth="1"/>
    <col min="12039" max="12039" width="22.7109375" style="101" customWidth="1"/>
    <col min="12040" max="12040" width="23" style="101" customWidth="1"/>
    <col min="12041" max="12041" width="21.42578125" style="101" customWidth="1"/>
    <col min="12042" max="12042" width="21.85546875" style="101" customWidth="1"/>
    <col min="12043" max="12043" width="35.42578125" style="101" customWidth="1"/>
    <col min="12044" max="12044" width="26.7109375" style="101" customWidth="1"/>
    <col min="12045" max="12045" width="20" style="101" customWidth="1"/>
    <col min="12046" max="12046" width="26.28515625" style="101" bestFit="1" customWidth="1"/>
    <col min="12047" max="12287" width="11.42578125" style="101"/>
    <col min="12288" max="12288" width="61" style="101" customWidth="1"/>
    <col min="12289" max="12289" width="20.5703125" style="101" customWidth="1"/>
    <col min="12290" max="12290" width="25.42578125" style="101" customWidth="1"/>
    <col min="12291" max="12291" width="21.5703125" style="101" customWidth="1"/>
    <col min="12292" max="12292" width="20.42578125" style="101" customWidth="1"/>
    <col min="12293" max="12293" width="16.85546875" style="101" customWidth="1"/>
    <col min="12294" max="12294" width="24.28515625" style="101" customWidth="1"/>
    <col min="12295" max="12295" width="22.7109375" style="101" customWidth="1"/>
    <col min="12296" max="12296" width="23" style="101" customWidth="1"/>
    <col min="12297" max="12297" width="21.42578125" style="101" customWidth="1"/>
    <col min="12298" max="12298" width="21.85546875" style="101" customWidth="1"/>
    <col min="12299" max="12299" width="35.42578125" style="101" customWidth="1"/>
    <col min="12300" max="12300" width="26.7109375" style="101" customWidth="1"/>
    <col min="12301" max="12301" width="20" style="101" customWidth="1"/>
    <col min="12302" max="12302" width="26.28515625" style="101" bestFit="1" customWidth="1"/>
    <col min="12303" max="12543" width="11.42578125" style="101"/>
    <col min="12544" max="12544" width="61" style="101" customWidth="1"/>
    <col min="12545" max="12545" width="20.5703125" style="101" customWidth="1"/>
    <col min="12546" max="12546" width="25.42578125" style="101" customWidth="1"/>
    <col min="12547" max="12547" width="21.5703125" style="101" customWidth="1"/>
    <col min="12548" max="12548" width="20.42578125" style="101" customWidth="1"/>
    <col min="12549" max="12549" width="16.85546875" style="101" customWidth="1"/>
    <col min="12550" max="12550" width="24.28515625" style="101" customWidth="1"/>
    <col min="12551" max="12551" width="22.7109375" style="101" customWidth="1"/>
    <col min="12552" max="12552" width="23" style="101" customWidth="1"/>
    <col min="12553" max="12553" width="21.42578125" style="101" customWidth="1"/>
    <col min="12554" max="12554" width="21.85546875" style="101" customWidth="1"/>
    <col min="12555" max="12555" width="35.42578125" style="101" customWidth="1"/>
    <col min="12556" max="12556" width="26.7109375" style="101" customWidth="1"/>
    <col min="12557" max="12557" width="20" style="101" customWidth="1"/>
    <col min="12558" max="12558" width="26.28515625" style="101" bestFit="1" customWidth="1"/>
    <col min="12559" max="12799" width="11.42578125" style="101"/>
    <col min="12800" max="12800" width="61" style="101" customWidth="1"/>
    <col min="12801" max="12801" width="20.5703125" style="101" customWidth="1"/>
    <col min="12802" max="12802" width="25.42578125" style="101" customWidth="1"/>
    <col min="12803" max="12803" width="21.5703125" style="101" customWidth="1"/>
    <col min="12804" max="12804" width="20.42578125" style="101" customWidth="1"/>
    <col min="12805" max="12805" width="16.85546875" style="101" customWidth="1"/>
    <col min="12806" max="12806" width="24.28515625" style="101" customWidth="1"/>
    <col min="12807" max="12807" width="22.7109375" style="101" customWidth="1"/>
    <col min="12808" max="12808" width="23" style="101" customWidth="1"/>
    <col min="12809" max="12809" width="21.42578125" style="101" customWidth="1"/>
    <col min="12810" max="12810" width="21.85546875" style="101" customWidth="1"/>
    <col min="12811" max="12811" width="35.42578125" style="101" customWidth="1"/>
    <col min="12812" max="12812" width="26.7109375" style="101" customWidth="1"/>
    <col min="12813" max="12813" width="20" style="101" customWidth="1"/>
    <col min="12814" max="12814" width="26.28515625" style="101" bestFit="1" customWidth="1"/>
    <col min="12815" max="13055" width="11.42578125" style="101"/>
    <col min="13056" max="13056" width="61" style="101" customWidth="1"/>
    <col min="13057" max="13057" width="20.5703125" style="101" customWidth="1"/>
    <col min="13058" max="13058" width="25.42578125" style="101" customWidth="1"/>
    <col min="13059" max="13059" width="21.5703125" style="101" customWidth="1"/>
    <col min="13060" max="13060" width="20.42578125" style="101" customWidth="1"/>
    <col min="13061" max="13061" width="16.85546875" style="101" customWidth="1"/>
    <col min="13062" max="13062" width="24.28515625" style="101" customWidth="1"/>
    <col min="13063" max="13063" width="22.7109375" style="101" customWidth="1"/>
    <col min="13064" max="13064" width="23" style="101" customWidth="1"/>
    <col min="13065" max="13065" width="21.42578125" style="101" customWidth="1"/>
    <col min="13066" max="13066" width="21.85546875" style="101" customWidth="1"/>
    <col min="13067" max="13067" width="35.42578125" style="101" customWidth="1"/>
    <col min="13068" max="13068" width="26.7109375" style="101" customWidth="1"/>
    <col min="13069" max="13069" width="20" style="101" customWidth="1"/>
    <col min="13070" max="13070" width="26.28515625" style="101" bestFit="1" customWidth="1"/>
    <col min="13071" max="13311" width="11.42578125" style="101"/>
    <col min="13312" max="13312" width="61" style="101" customWidth="1"/>
    <col min="13313" max="13313" width="20.5703125" style="101" customWidth="1"/>
    <col min="13314" max="13314" width="25.42578125" style="101" customWidth="1"/>
    <col min="13315" max="13315" width="21.5703125" style="101" customWidth="1"/>
    <col min="13316" max="13316" width="20.42578125" style="101" customWidth="1"/>
    <col min="13317" max="13317" width="16.85546875" style="101" customWidth="1"/>
    <col min="13318" max="13318" width="24.28515625" style="101" customWidth="1"/>
    <col min="13319" max="13319" width="22.7109375" style="101" customWidth="1"/>
    <col min="13320" max="13320" width="23" style="101" customWidth="1"/>
    <col min="13321" max="13321" width="21.42578125" style="101" customWidth="1"/>
    <col min="13322" max="13322" width="21.85546875" style="101" customWidth="1"/>
    <col min="13323" max="13323" width="35.42578125" style="101" customWidth="1"/>
    <col min="13324" max="13324" width="26.7109375" style="101" customWidth="1"/>
    <col min="13325" max="13325" width="20" style="101" customWidth="1"/>
    <col min="13326" max="13326" width="26.28515625" style="101" bestFit="1" customWidth="1"/>
    <col min="13327" max="13567" width="11.42578125" style="101"/>
    <col min="13568" max="13568" width="61" style="101" customWidth="1"/>
    <col min="13569" max="13569" width="20.5703125" style="101" customWidth="1"/>
    <col min="13570" max="13570" width="25.42578125" style="101" customWidth="1"/>
    <col min="13571" max="13571" width="21.5703125" style="101" customWidth="1"/>
    <col min="13572" max="13572" width="20.42578125" style="101" customWidth="1"/>
    <col min="13573" max="13573" width="16.85546875" style="101" customWidth="1"/>
    <col min="13574" max="13574" width="24.28515625" style="101" customWidth="1"/>
    <col min="13575" max="13575" width="22.7109375" style="101" customWidth="1"/>
    <col min="13576" max="13576" width="23" style="101" customWidth="1"/>
    <col min="13577" max="13577" width="21.42578125" style="101" customWidth="1"/>
    <col min="13578" max="13578" width="21.85546875" style="101" customWidth="1"/>
    <col min="13579" max="13579" width="35.42578125" style="101" customWidth="1"/>
    <col min="13580" max="13580" width="26.7109375" style="101" customWidth="1"/>
    <col min="13581" max="13581" width="20" style="101" customWidth="1"/>
    <col min="13582" max="13582" width="26.28515625" style="101" bestFit="1" customWidth="1"/>
    <col min="13583" max="13823" width="11.42578125" style="101"/>
    <col min="13824" max="13824" width="61" style="101" customWidth="1"/>
    <col min="13825" max="13825" width="20.5703125" style="101" customWidth="1"/>
    <col min="13826" max="13826" width="25.42578125" style="101" customWidth="1"/>
    <col min="13827" max="13827" width="21.5703125" style="101" customWidth="1"/>
    <col min="13828" max="13828" width="20.42578125" style="101" customWidth="1"/>
    <col min="13829" max="13829" width="16.85546875" style="101" customWidth="1"/>
    <col min="13830" max="13830" width="24.28515625" style="101" customWidth="1"/>
    <col min="13831" max="13831" width="22.7109375" style="101" customWidth="1"/>
    <col min="13832" max="13832" width="23" style="101" customWidth="1"/>
    <col min="13833" max="13833" width="21.42578125" style="101" customWidth="1"/>
    <col min="13834" max="13834" width="21.85546875" style="101" customWidth="1"/>
    <col min="13835" max="13835" width="35.42578125" style="101" customWidth="1"/>
    <col min="13836" max="13836" width="26.7109375" style="101" customWidth="1"/>
    <col min="13837" max="13837" width="20" style="101" customWidth="1"/>
    <col min="13838" max="13838" width="26.28515625" style="101" bestFit="1" customWidth="1"/>
    <col min="13839" max="14079" width="11.42578125" style="101"/>
    <col min="14080" max="14080" width="61" style="101" customWidth="1"/>
    <col min="14081" max="14081" width="20.5703125" style="101" customWidth="1"/>
    <col min="14082" max="14082" width="25.42578125" style="101" customWidth="1"/>
    <col min="14083" max="14083" width="21.5703125" style="101" customWidth="1"/>
    <col min="14084" max="14084" width="20.42578125" style="101" customWidth="1"/>
    <col min="14085" max="14085" width="16.85546875" style="101" customWidth="1"/>
    <col min="14086" max="14086" width="24.28515625" style="101" customWidth="1"/>
    <col min="14087" max="14087" width="22.7109375" style="101" customWidth="1"/>
    <col min="14088" max="14088" width="23" style="101" customWidth="1"/>
    <col min="14089" max="14089" width="21.42578125" style="101" customWidth="1"/>
    <col min="14090" max="14090" width="21.85546875" style="101" customWidth="1"/>
    <col min="14091" max="14091" width="35.42578125" style="101" customWidth="1"/>
    <col min="14092" max="14092" width="26.7109375" style="101" customWidth="1"/>
    <col min="14093" max="14093" width="20" style="101" customWidth="1"/>
    <col min="14094" max="14094" width="26.28515625" style="101" bestFit="1" customWidth="1"/>
    <col min="14095" max="14335" width="11.42578125" style="101"/>
    <col min="14336" max="14336" width="61" style="101" customWidth="1"/>
    <col min="14337" max="14337" width="20.5703125" style="101" customWidth="1"/>
    <col min="14338" max="14338" width="25.42578125" style="101" customWidth="1"/>
    <col min="14339" max="14339" width="21.5703125" style="101" customWidth="1"/>
    <col min="14340" max="14340" width="20.42578125" style="101" customWidth="1"/>
    <col min="14341" max="14341" width="16.85546875" style="101" customWidth="1"/>
    <col min="14342" max="14342" width="24.28515625" style="101" customWidth="1"/>
    <col min="14343" max="14343" width="22.7109375" style="101" customWidth="1"/>
    <col min="14344" max="14344" width="23" style="101" customWidth="1"/>
    <col min="14345" max="14345" width="21.42578125" style="101" customWidth="1"/>
    <col min="14346" max="14346" width="21.85546875" style="101" customWidth="1"/>
    <col min="14347" max="14347" width="35.42578125" style="101" customWidth="1"/>
    <col min="14348" max="14348" width="26.7109375" style="101" customWidth="1"/>
    <col min="14349" max="14349" width="20" style="101" customWidth="1"/>
    <col min="14350" max="14350" width="26.28515625" style="101" bestFit="1" customWidth="1"/>
    <col min="14351" max="14591" width="11.42578125" style="101"/>
    <col min="14592" max="14592" width="61" style="101" customWidth="1"/>
    <col min="14593" max="14593" width="20.5703125" style="101" customWidth="1"/>
    <col min="14594" max="14594" width="25.42578125" style="101" customWidth="1"/>
    <col min="14595" max="14595" width="21.5703125" style="101" customWidth="1"/>
    <col min="14596" max="14596" width="20.42578125" style="101" customWidth="1"/>
    <col min="14597" max="14597" width="16.85546875" style="101" customWidth="1"/>
    <col min="14598" max="14598" width="24.28515625" style="101" customWidth="1"/>
    <col min="14599" max="14599" width="22.7109375" style="101" customWidth="1"/>
    <col min="14600" max="14600" width="23" style="101" customWidth="1"/>
    <col min="14601" max="14601" width="21.42578125" style="101" customWidth="1"/>
    <col min="14602" max="14602" width="21.85546875" style="101" customWidth="1"/>
    <col min="14603" max="14603" width="35.42578125" style="101" customWidth="1"/>
    <col min="14604" max="14604" width="26.7109375" style="101" customWidth="1"/>
    <col min="14605" max="14605" width="20" style="101" customWidth="1"/>
    <col min="14606" max="14606" width="26.28515625" style="101" bestFit="1" customWidth="1"/>
    <col min="14607" max="14847" width="11.42578125" style="101"/>
    <col min="14848" max="14848" width="61" style="101" customWidth="1"/>
    <col min="14849" max="14849" width="20.5703125" style="101" customWidth="1"/>
    <col min="14850" max="14850" width="25.42578125" style="101" customWidth="1"/>
    <col min="14851" max="14851" width="21.5703125" style="101" customWidth="1"/>
    <col min="14852" max="14852" width="20.42578125" style="101" customWidth="1"/>
    <col min="14853" max="14853" width="16.85546875" style="101" customWidth="1"/>
    <col min="14854" max="14854" width="24.28515625" style="101" customWidth="1"/>
    <col min="14855" max="14855" width="22.7109375" style="101" customWidth="1"/>
    <col min="14856" max="14856" width="23" style="101" customWidth="1"/>
    <col min="14857" max="14857" width="21.42578125" style="101" customWidth="1"/>
    <col min="14858" max="14858" width="21.85546875" style="101" customWidth="1"/>
    <col min="14859" max="14859" width="35.42578125" style="101" customWidth="1"/>
    <col min="14860" max="14860" width="26.7109375" style="101" customWidth="1"/>
    <col min="14861" max="14861" width="20" style="101" customWidth="1"/>
    <col min="14862" max="14862" width="26.28515625" style="101" bestFit="1" customWidth="1"/>
    <col min="14863" max="15103" width="11.42578125" style="101"/>
    <col min="15104" max="15104" width="61" style="101" customWidth="1"/>
    <col min="15105" max="15105" width="20.5703125" style="101" customWidth="1"/>
    <col min="15106" max="15106" width="25.42578125" style="101" customWidth="1"/>
    <col min="15107" max="15107" width="21.5703125" style="101" customWidth="1"/>
    <col min="15108" max="15108" width="20.42578125" style="101" customWidth="1"/>
    <col min="15109" max="15109" width="16.85546875" style="101" customWidth="1"/>
    <col min="15110" max="15110" width="24.28515625" style="101" customWidth="1"/>
    <col min="15111" max="15111" width="22.7109375" style="101" customWidth="1"/>
    <col min="15112" max="15112" width="23" style="101" customWidth="1"/>
    <col min="15113" max="15113" width="21.42578125" style="101" customWidth="1"/>
    <col min="15114" max="15114" width="21.85546875" style="101" customWidth="1"/>
    <col min="15115" max="15115" width="35.42578125" style="101" customWidth="1"/>
    <col min="15116" max="15116" width="26.7109375" style="101" customWidth="1"/>
    <col min="15117" max="15117" width="20" style="101" customWidth="1"/>
    <col min="15118" max="15118" width="26.28515625" style="101" bestFit="1" customWidth="1"/>
    <col min="15119" max="15359" width="11.42578125" style="101"/>
    <col min="15360" max="15360" width="61" style="101" customWidth="1"/>
    <col min="15361" max="15361" width="20.5703125" style="101" customWidth="1"/>
    <col min="15362" max="15362" width="25.42578125" style="101" customWidth="1"/>
    <col min="15363" max="15363" width="21.5703125" style="101" customWidth="1"/>
    <col min="15364" max="15364" width="20.42578125" style="101" customWidth="1"/>
    <col min="15365" max="15365" width="16.85546875" style="101" customWidth="1"/>
    <col min="15366" max="15366" width="24.28515625" style="101" customWidth="1"/>
    <col min="15367" max="15367" width="22.7109375" style="101" customWidth="1"/>
    <col min="15368" max="15368" width="23" style="101" customWidth="1"/>
    <col min="15369" max="15369" width="21.42578125" style="101" customWidth="1"/>
    <col min="15370" max="15370" width="21.85546875" style="101" customWidth="1"/>
    <col min="15371" max="15371" width="35.42578125" style="101" customWidth="1"/>
    <col min="15372" max="15372" width="26.7109375" style="101" customWidth="1"/>
    <col min="15373" max="15373" width="20" style="101" customWidth="1"/>
    <col min="15374" max="15374" width="26.28515625" style="101" bestFit="1" customWidth="1"/>
    <col min="15375" max="15615" width="11.42578125" style="101"/>
    <col min="15616" max="15616" width="61" style="101" customWidth="1"/>
    <col min="15617" max="15617" width="20.5703125" style="101" customWidth="1"/>
    <col min="15618" max="15618" width="25.42578125" style="101" customWidth="1"/>
    <col min="15619" max="15619" width="21.5703125" style="101" customWidth="1"/>
    <col min="15620" max="15620" width="20.42578125" style="101" customWidth="1"/>
    <col min="15621" max="15621" width="16.85546875" style="101" customWidth="1"/>
    <col min="15622" max="15622" width="24.28515625" style="101" customWidth="1"/>
    <col min="15623" max="15623" width="22.7109375" style="101" customWidth="1"/>
    <col min="15624" max="15624" width="23" style="101" customWidth="1"/>
    <col min="15625" max="15625" width="21.42578125" style="101" customWidth="1"/>
    <col min="15626" max="15626" width="21.85546875" style="101" customWidth="1"/>
    <col min="15627" max="15627" width="35.42578125" style="101" customWidth="1"/>
    <col min="15628" max="15628" width="26.7109375" style="101" customWidth="1"/>
    <col min="15629" max="15629" width="20" style="101" customWidth="1"/>
    <col min="15630" max="15630" width="26.28515625" style="101" bestFit="1" customWidth="1"/>
    <col min="15631" max="15871" width="11.42578125" style="101"/>
    <col min="15872" max="15872" width="61" style="101" customWidth="1"/>
    <col min="15873" max="15873" width="20.5703125" style="101" customWidth="1"/>
    <col min="15874" max="15874" width="25.42578125" style="101" customWidth="1"/>
    <col min="15875" max="15875" width="21.5703125" style="101" customWidth="1"/>
    <col min="15876" max="15876" width="20.42578125" style="101" customWidth="1"/>
    <col min="15877" max="15877" width="16.85546875" style="101" customWidth="1"/>
    <col min="15878" max="15878" width="24.28515625" style="101" customWidth="1"/>
    <col min="15879" max="15879" width="22.7109375" style="101" customWidth="1"/>
    <col min="15880" max="15880" width="23" style="101" customWidth="1"/>
    <col min="15881" max="15881" width="21.42578125" style="101" customWidth="1"/>
    <col min="15882" max="15882" width="21.85546875" style="101" customWidth="1"/>
    <col min="15883" max="15883" width="35.42578125" style="101" customWidth="1"/>
    <col min="15884" max="15884" width="26.7109375" style="101" customWidth="1"/>
    <col min="15885" max="15885" width="20" style="101" customWidth="1"/>
    <col min="15886" max="15886" width="26.28515625" style="101" bestFit="1" customWidth="1"/>
    <col min="15887" max="16127" width="11.42578125" style="101"/>
    <col min="16128" max="16128" width="61" style="101" customWidth="1"/>
    <col min="16129" max="16129" width="20.5703125" style="101" customWidth="1"/>
    <col min="16130" max="16130" width="25.42578125" style="101" customWidth="1"/>
    <col min="16131" max="16131" width="21.5703125" style="101" customWidth="1"/>
    <col min="16132" max="16132" width="20.42578125" style="101" customWidth="1"/>
    <col min="16133" max="16133" width="16.85546875" style="101" customWidth="1"/>
    <col min="16134" max="16134" width="24.28515625" style="101" customWidth="1"/>
    <col min="16135" max="16135" width="22.7109375" style="101" customWidth="1"/>
    <col min="16136" max="16136" width="23" style="101" customWidth="1"/>
    <col min="16137" max="16137" width="21.42578125" style="101" customWidth="1"/>
    <col min="16138" max="16138" width="21.85546875" style="101" customWidth="1"/>
    <col min="16139" max="16139" width="35.42578125" style="101" customWidth="1"/>
    <col min="16140" max="16140" width="26.7109375" style="101" customWidth="1"/>
    <col min="16141" max="16141" width="20" style="101" customWidth="1"/>
    <col min="16142" max="16142" width="26.28515625" style="101" bestFit="1" customWidth="1"/>
    <col min="16143" max="16384" width="11.42578125" style="101"/>
  </cols>
  <sheetData>
    <row r="3" spans="1:254" ht="18.75" thickBot="1" x14ac:dyDescent="0.3"/>
    <row r="4" spans="1:254" ht="21" customHeight="1" x14ac:dyDescent="0.25">
      <c r="C4" s="176"/>
      <c r="D4" s="175" t="s">
        <v>216</v>
      </c>
      <c r="E4" s="174" t="s">
        <v>215</v>
      </c>
      <c r="F4" s="173"/>
      <c r="G4" s="172"/>
      <c r="H4" s="170" t="s">
        <v>214</v>
      </c>
      <c r="I4" s="170" t="s">
        <v>3</v>
      </c>
      <c r="J4" s="171" t="s">
        <v>213</v>
      </c>
      <c r="K4" s="170" t="s">
        <v>212</v>
      </c>
      <c r="L4" s="170" t="s">
        <v>211</v>
      </c>
      <c r="M4" s="169" t="s">
        <v>210</v>
      </c>
      <c r="N4" s="168" t="s">
        <v>209</v>
      </c>
      <c r="O4" s="168" t="s">
        <v>208</v>
      </c>
    </row>
    <row r="5" spans="1:254" s="158" customFormat="1" ht="54" customHeight="1" x14ac:dyDescent="0.25">
      <c r="A5" s="167" t="s">
        <v>207</v>
      </c>
      <c r="B5" s="158" t="s">
        <v>206</v>
      </c>
      <c r="C5" s="166"/>
      <c r="D5" s="165"/>
      <c r="E5" s="163" t="s">
        <v>3</v>
      </c>
      <c r="F5" s="164" t="s">
        <v>205</v>
      </c>
      <c r="G5" s="163" t="s">
        <v>204</v>
      </c>
      <c r="H5" s="161"/>
      <c r="I5" s="161"/>
      <c r="J5" s="162"/>
      <c r="K5" s="161"/>
      <c r="L5" s="161"/>
      <c r="M5" s="160"/>
      <c r="N5" s="159"/>
      <c r="O5" s="159"/>
      <c r="P5" s="158">
        <v>1000000</v>
      </c>
    </row>
    <row r="6" spans="1:254" x14ac:dyDescent="0.25">
      <c r="C6" s="131" t="s">
        <v>161</v>
      </c>
      <c r="D6" s="128">
        <v>174778906305.79205</v>
      </c>
      <c r="E6" s="128">
        <v>57507587384.43</v>
      </c>
      <c r="F6" s="128">
        <v>73248865495.160004</v>
      </c>
      <c r="G6" s="128">
        <v>22965477691.379997</v>
      </c>
      <c r="H6" s="128">
        <v>153721930570.97</v>
      </c>
      <c r="I6" s="128">
        <v>0</v>
      </c>
      <c r="J6" s="128">
        <v>0</v>
      </c>
      <c r="K6" s="128">
        <v>5791513447.6499996</v>
      </c>
      <c r="L6" s="128">
        <v>5791513447.6499996</v>
      </c>
      <c r="M6" s="128">
        <v>159513444018.62</v>
      </c>
      <c r="N6" s="128">
        <v>15267957389.902071</v>
      </c>
      <c r="O6" s="127">
        <v>0.91265844025557807</v>
      </c>
      <c r="P6" s="108">
        <f>E6/$P$5</f>
        <v>57507.58738443</v>
      </c>
      <c r="Q6" s="108">
        <f>F6/$P$5</f>
        <v>73248.865495160004</v>
      </c>
      <c r="R6" s="108">
        <f>(G6+K6)/$P$5</f>
        <v>28756.99113903</v>
      </c>
    </row>
    <row r="7" spans="1:254" x14ac:dyDescent="0.25">
      <c r="C7" s="145" t="s">
        <v>160</v>
      </c>
      <c r="D7" s="144">
        <v>24123459187.219997</v>
      </c>
      <c r="E7" s="142">
        <v>10217476069.4</v>
      </c>
      <c r="F7" s="142">
        <v>4427708725.7399988</v>
      </c>
      <c r="G7" s="142">
        <v>245916101.64999998</v>
      </c>
      <c r="H7" s="143">
        <v>14891100896.789999</v>
      </c>
      <c r="I7" s="142">
        <v>0</v>
      </c>
      <c r="J7" s="142">
        <v>0</v>
      </c>
      <c r="K7" s="142">
        <v>2533602448.6500001</v>
      </c>
      <c r="L7" s="143">
        <v>2533602448.6500001</v>
      </c>
      <c r="M7" s="142">
        <v>17424703345.439999</v>
      </c>
      <c r="N7" s="142">
        <v>6698755841.7799997</v>
      </c>
      <c r="O7" s="141">
        <v>0.72231362882944905</v>
      </c>
      <c r="P7" s="108">
        <f>E7/$P$5</f>
        <v>10217.4760694</v>
      </c>
      <c r="Q7" s="108">
        <f>F7/$P$5</f>
        <v>4427.708725739999</v>
      </c>
      <c r="R7" s="108">
        <f>(G7+K7)/$P$5</f>
        <v>2779.5185503000002</v>
      </c>
    </row>
    <row r="8" spans="1:254" x14ac:dyDescent="0.25">
      <c r="A8" s="126" t="s">
        <v>9</v>
      </c>
      <c r="B8" s="126" t="s">
        <v>9</v>
      </c>
      <c r="C8" s="125" t="s">
        <v>203</v>
      </c>
      <c r="D8" s="135">
        <v>3402833883.4499998</v>
      </c>
      <c r="E8" s="121">
        <v>720609705.82000005</v>
      </c>
      <c r="F8" s="121">
        <v>745878979.91999996</v>
      </c>
      <c r="G8" s="121">
        <v>11685123.539999999</v>
      </c>
      <c r="H8" s="134">
        <v>1478173809.2799997</v>
      </c>
      <c r="I8" s="121">
        <v>0</v>
      </c>
      <c r="J8" s="121">
        <v>0</v>
      </c>
      <c r="K8" s="121">
        <v>1461827385.6500001</v>
      </c>
      <c r="L8" s="134">
        <v>1461827385.6500001</v>
      </c>
      <c r="M8" s="121">
        <v>2940001194.9300003</v>
      </c>
      <c r="N8" s="121">
        <v>462832688.51999974</v>
      </c>
      <c r="O8" s="120">
        <v>0.86398610558951183</v>
      </c>
      <c r="P8" s="108">
        <f>E8/$P$5</f>
        <v>720.60970582000004</v>
      </c>
      <c r="Q8" s="108">
        <f>F8/$P$5</f>
        <v>745.87897992000001</v>
      </c>
      <c r="R8" s="108">
        <f>(G8+K8)/$P$5</f>
        <v>1473.5125091899999</v>
      </c>
    </row>
    <row r="9" spans="1:254" s="146" customFormat="1" x14ac:dyDescent="0.25">
      <c r="A9" s="133">
        <v>1111111</v>
      </c>
      <c r="B9" s="114">
        <v>1111111</v>
      </c>
      <c r="C9" s="132" t="s">
        <v>56</v>
      </c>
      <c r="D9" s="124">
        <v>69423656.709999993</v>
      </c>
      <c r="E9" s="123">
        <v>50097329</v>
      </c>
      <c r="F9" s="123">
        <v>13137548.779999999</v>
      </c>
      <c r="G9" s="123">
        <v>0</v>
      </c>
      <c r="H9" s="122">
        <v>63234877.780000001</v>
      </c>
      <c r="I9" s="123">
        <v>0</v>
      </c>
      <c r="J9" s="123">
        <v>0</v>
      </c>
      <c r="K9" s="123">
        <v>0</v>
      </c>
      <c r="L9" s="122">
        <v>0</v>
      </c>
      <c r="M9" s="121">
        <v>63234877.780000001</v>
      </c>
      <c r="N9" s="121">
        <v>6188778.9299999923</v>
      </c>
      <c r="O9" s="120">
        <v>0.91085489841233702</v>
      </c>
      <c r="P9" s="108">
        <f>E9/$P$5</f>
        <v>50.097329000000002</v>
      </c>
      <c r="Q9" s="108">
        <f>F9/$P$5</f>
        <v>13.137548779999999</v>
      </c>
      <c r="R9" s="108">
        <f>(G9+K9)/$P$5</f>
        <v>0</v>
      </c>
      <c r="IT9" s="157" t="e">
        <v>#REF!</v>
      </c>
    </row>
    <row r="10" spans="1:254" s="146" customFormat="1" x14ac:dyDescent="0.25">
      <c r="A10" s="133">
        <v>1111112</v>
      </c>
      <c r="B10" s="114">
        <v>1111112</v>
      </c>
      <c r="C10" s="156" t="s">
        <v>55</v>
      </c>
      <c r="D10" s="124">
        <v>2943091153.8199997</v>
      </c>
      <c r="E10" s="123">
        <v>468761636.73000002</v>
      </c>
      <c r="F10" s="123">
        <v>611274527.62</v>
      </c>
      <c r="G10" s="123">
        <v>11685123.539999999</v>
      </c>
      <c r="H10" s="122">
        <v>1091721287.8899999</v>
      </c>
      <c r="I10" s="123">
        <v>0</v>
      </c>
      <c r="J10" s="123">
        <v>0</v>
      </c>
      <c r="K10" s="123">
        <v>1461827385.6500001</v>
      </c>
      <c r="L10" s="122">
        <v>1461827385.6500001</v>
      </c>
      <c r="M10" s="121">
        <v>2553548673.54</v>
      </c>
      <c r="N10" s="121">
        <v>389542480.27999973</v>
      </c>
      <c r="O10" s="120">
        <v>0.86764172092516023</v>
      </c>
      <c r="P10" s="108">
        <f>E10/$P$5</f>
        <v>468.76163673000002</v>
      </c>
      <c r="Q10" s="108">
        <f>F10/$P$5</f>
        <v>611.27452761999996</v>
      </c>
      <c r="R10" s="108">
        <f>(G10+K10)/$P$5</f>
        <v>1473.5125091899999</v>
      </c>
      <c r="IT10" s="157" t="e">
        <v>#REF!</v>
      </c>
    </row>
    <row r="11" spans="1:254" ht="30.75" x14ac:dyDescent="0.25">
      <c r="A11" s="133">
        <v>1111113</v>
      </c>
      <c r="B11" s="114">
        <v>1111213</v>
      </c>
      <c r="C11" s="156" t="s">
        <v>157</v>
      </c>
      <c r="D11" s="124">
        <v>120637778.87</v>
      </c>
      <c r="E11" s="123">
        <v>66285265.579999998</v>
      </c>
      <c r="F11" s="123">
        <v>54348803.049999997</v>
      </c>
      <c r="G11" s="123">
        <v>0</v>
      </c>
      <c r="H11" s="122">
        <v>120634068.63</v>
      </c>
      <c r="I11" s="123">
        <v>0</v>
      </c>
      <c r="J11" s="123">
        <v>0</v>
      </c>
      <c r="K11" s="123">
        <v>0</v>
      </c>
      <c r="L11" s="122">
        <v>0</v>
      </c>
      <c r="M11" s="121">
        <v>120634068.63</v>
      </c>
      <c r="N11" s="121">
        <v>3710.2400000095367</v>
      </c>
      <c r="O11" s="120">
        <v>0.99996924479184912</v>
      </c>
      <c r="P11" s="108">
        <f>E11/$P$5</f>
        <v>66.285265580000001</v>
      </c>
      <c r="Q11" s="108">
        <f>F11/$P$5</f>
        <v>54.348803049999994</v>
      </c>
      <c r="R11" s="108">
        <f>(G11+K11)/$P$5</f>
        <v>0</v>
      </c>
    </row>
    <row r="12" spans="1:254" x14ac:dyDescent="0.25">
      <c r="A12" s="133">
        <v>1111114</v>
      </c>
      <c r="B12" s="114">
        <v>1111214</v>
      </c>
      <c r="C12" s="132" t="s">
        <v>156</v>
      </c>
      <c r="D12" s="124">
        <v>61805179.899999999</v>
      </c>
      <c r="E12" s="123">
        <v>44105873.659999996</v>
      </c>
      <c r="F12" s="123">
        <v>17568178.850000001</v>
      </c>
      <c r="G12" s="123">
        <v>0</v>
      </c>
      <c r="H12" s="122">
        <v>61674052.509999998</v>
      </c>
      <c r="I12" s="123">
        <v>0</v>
      </c>
      <c r="J12" s="123">
        <v>0</v>
      </c>
      <c r="K12" s="123">
        <v>0</v>
      </c>
      <c r="L12" s="122">
        <v>0</v>
      </c>
      <c r="M12" s="121">
        <v>61674052.509999998</v>
      </c>
      <c r="N12" s="121">
        <v>131127.3900000006</v>
      </c>
      <c r="O12" s="120">
        <v>0.99787837540134716</v>
      </c>
      <c r="P12" s="108">
        <f>E12/$P$5</f>
        <v>44.105873659999993</v>
      </c>
      <c r="Q12" s="108">
        <f>F12/$P$5</f>
        <v>17.568178850000002</v>
      </c>
      <c r="R12" s="108">
        <f>(G12+K12)/$P$5</f>
        <v>0</v>
      </c>
    </row>
    <row r="13" spans="1:254" x14ac:dyDescent="0.25">
      <c r="A13" s="133">
        <v>1111115</v>
      </c>
      <c r="B13" s="114">
        <v>1111215</v>
      </c>
      <c r="C13" s="156" t="s">
        <v>155</v>
      </c>
      <c r="D13" s="124">
        <v>207876114.15000001</v>
      </c>
      <c r="E13" s="123">
        <v>91359600.849999994</v>
      </c>
      <c r="F13" s="123">
        <v>49549921.619999997</v>
      </c>
      <c r="G13" s="123">
        <v>0</v>
      </c>
      <c r="H13" s="122">
        <v>140909522.47</v>
      </c>
      <c r="I13" s="123">
        <v>0</v>
      </c>
      <c r="J13" s="123">
        <v>0</v>
      </c>
      <c r="K13" s="123">
        <v>0</v>
      </c>
      <c r="L13" s="122">
        <v>0</v>
      </c>
      <c r="M13" s="121">
        <v>140909522.47</v>
      </c>
      <c r="N13" s="121">
        <v>66966591.680000007</v>
      </c>
      <c r="O13" s="120">
        <v>0.67785336014277231</v>
      </c>
      <c r="P13" s="108">
        <f>E13/$P$5</f>
        <v>91.359600849999993</v>
      </c>
      <c r="Q13" s="108">
        <f>F13/$P$5</f>
        <v>49.549921619999999</v>
      </c>
      <c r="R13" s="108">
        <f>(G13+K13)/$P$5</f>
        <v>0</v>
      </c>
    </row>
    <row r="14" spans="1:254" x14ac:dyDescent="0.25">
      <c r="A14" s="126" t="s">
        <v>9</v>
      </c>
      <c r="B14" s="126" t="s">
        <v>9</v>
      </c>
      <c r="C14" s="125" t="s">
        <v>202</v>
      </c>
      <c r="D14" s="135">
        <v>7948756388.3900003</v>
      </c>
      <c r="E14" s="121">
        <v>4852159866.2999992</v>
      </c>
      <c r="F14" s="121">
        <v>2251746685.5499997</v>
      </c>
      <c r="G14" s="121">
        <v>217095587.32999998</v>
      </c>
      <c r="H14" s="134">
        <v>7321002139.1800003</v>
      </c>
      <c r="I14" s="121">
        <v>0</v>
      </c>
      <c r="J14" s="121">
        <v>0</v>
      </c>
      <c r="K14" s="121">
        <v>287656204</v>
      </c>
      <c r="L14" s="134">
        <v>287656204</v>
      </c>
      <c r="M14" s="121">
        <v>7608658343.1800003</v>
      </c>
      <c r="N14" s="121">
        <v>340098045.21000028</v>
      </c>
      <c r="O14" s="120">
        <v>0.95721367864453</v>
      </c>
      <c r="P14" s="108">
        <f>E14/$P$5</f>
        <v>4852.1598662999995</v>
      </c>
      <c r="Q14" s="108">
        <f>F14/$P$5</f>
        <v>2251.7466855499997</v>
      </c>
      <c r="R14" s="108">
        <f>(G14+K14)/$P$5</f>
        <v>504.75179133</v>
      </c>
    </row>
    <row r="15" spans="1:254" s="146" customFormat="1" x14ac:dyDescent="0.25">
      <c r="A15" s="133">
        <v>1112111</v>
      </c>
      <c r="B15" s="114">
        <v>1112111</v>
      </c>
      <c r="C15" s="132" t="s">
        <v>56</v>
      </c>
      <c r="D15" s="124">
        <v>20325823.780000001</v>
      </c>
      <c r="E15" s="123">
        <v>11999876.880000001</v>
      </c>
      <c r="F15" s="123">
        <v>11329059.91</v>
      </c>
      <c r="G15" s="123">
        <v>0</v>
      </c>
      <c r="H15" s="122">
        <v>23328936.789999999</v>
      </c>
      <c r="I15" s="123">
        <v>0</v>
      </c>
      <c r="J15" s="123">
        <v>0</v>
      </c>
      <c r="K15" s="123">
        <v>0</v>
      </c>
      <c r="L15" s="122">
        <v>0</v>
      </c>
      <c r="M15" s="121">
        <v>23328936.789999999</v>
      </c>
      <c r="N15" s="121">
        <v>-3003113.0099999979</v>
      </c>
      <c r="O15" s="120">
        <v>1.1477486493292819</v>
      </c>
      <c r="P15" s="108">
        <f>E15/$P$5</f>
        <v>11.99987688</v>
      </c>
      <c r="Q15" s="108">
        <f>F15/$P$5</f>
        <v>11.32905991</v>
      </c>
      <c r="R15" s="108">
        <f>(G15+K15)/$P$5</f>
        <v>0</v>
      </c>
    </row>
    <row r="16" spans="1:254" s="146" customFormat="1" x14ac:dyDescent="0.25">
      <c r="A16" s="133">
        <v>1112112</v>
      </c>
      <c r="B16" s="114">
        <v>1112112</v>
      </c>
      <c r="C16" s="156" t="s">
        <v>55</v>
      </c>
      <c r="D16" s="124">
        <v>1633961273.9699998</v>
      </c>
      <c r="E16" s="123">
        <v>903168888.63000011</v>
      </c>
      <c r="F16" s="123">
        <v>439027097.10000002</v>
      </c>
      <c r="G16" s="123">
        <v>18510045.029999997</v>
      </c>
      <c r="H16" s="122">
        <v>1360706030.76</v>
      </c>
      <c r="I16" s="123">
        <v>0</v>
      </c>
      <c r="J16" s="123">
        <v>0</v>
      </c>
      <c r="K16" s="123">
        <v>287656204</v>
      </c>
      <c r="L16" s="122">
        <v>287656204</v>
      </c>
      <c r="M16" s="121">
        <v>1648362234.76</v>
      </c>
      <c r="N16" s="121">
        <v>-14400960.7900002</v>
      </c>
      <c r="O16" s="120">
        <v>1.0088135263787559</v>
      </c>
      <c r="P16" s="108">
        <f>E16/$P$5</f>
        <v>903.16888863000008</v>
      </c>
      <c r="Q16" s="108">
        <f>F16/$P$5</f>
        <v>439.02709710000005</v>
      </c>
      <c r="R16" s="108">
        <f>(G16+K16)/$P$5</f>
        <v>306.16624902999996</v>
      </c>
    </row>
    <row r="17" spans="1:18" ht="30.75" x14ac:dyDescent="0.25">
      <c r="A17" s="133">
        <v>1112213</v>
      </c>
      <c r="B17" s="114">
        <v>1112213</v>
      </c>
      <c r="C17" s="156" t="s">
        <v>148</v>
      </c>
      <c r="D17" s="124">
        <v>183959292.91</v>
      </c>
      <c r="E17" s="123">
        <v>112954746.76000002</v>
      </c>
      <c r="F17" s="123">
        <v>36185812.870000005</v>
      </c>
      <c r="G17" s="123">
        <v>1014780.5</v>
      </c>
      <c r="H17" s="122">
        <v>150155340.13000003</v>
      </c>
      <c r="I17" s="123">
        <v>0</v>
      </c>
      <c r="J17" s="123">
        <v>0</v>
      </c>
      <c r="K17" s="123">
        <v>0</v>
      </c>
      <c r="L17" s="122">
        <v>0</v>
      </c>
      <c r="M17" s="121">
        <v>150155340.13000003</v>
      </c>
      <c r="N17" s="121">
        <v>33803952.779999971</v>
      </c>
      <c r="O17" s="120">
        <v>0.81624221182162204</v>
      </c>
      <c r="P17" s="108">
        <f>E17/$P$5</f>
        <v>112.95474676000002</v>
      </c>
      <c r="Q17" s="108">
        <f>F17/$P$5</f>
        <v>36.185812870000007</v>
      </c>
      <c r="R17" s="108">
        <f>(G17+K17)/$P$5</f>
        <v>1.0147805000000001</v>
      </c>
    </row>
    <row r="18" spans="1:18" x14ac:dyDescent="0.25">
      <c r="A18" s="133">
        <v>1112214</v>
      </c>
      <c r="B18" s="114">
        <v>1112214</v>
      </c>
      <c r="C18" s="132" t="s">
        <v>147</v>
      </c>
      <c r="D18" s="124">
        <v>295885965.07999998</v>
      </c>
      <c r="E18" s="123">
        <v>175504811.67000002</v>
      </c>
      <c r="F18" s="123">
        <v>91300003.269999996</v>
      </c>
      <c r="G18" s="123">
        <v>2767427.09</v>
      </c>
      <c r="H18" s="122">
        <v>269572242.02999997</v>
      </c>
      <c r="I18" s="123">
        <v>0</v>
      </c>
      <c r="J18" s="123">
        <v>0</v>
      </c>
      <c r="K18" s="123">
        <v>0</v>
      </c>
      <c r="L18" s="122">
        <v>0</v>
      </c>
      <c r="M18" s="121">
        <v>269572242.02999997</v>
      </c>
      <c r="N18" s="121">
        <v>26313723.050000012</v>
      </c>
      <c r="O18" s="120">
        <v>0.9110680256737238</v>
      </c>
      <c r="P18" s="108">
        <f>E18/$P$5</f>
        <v>175.50481167000001</v>
      </c>
      <c r="Q18" s="108">
        <f>F18/$P$5</f>
        <v>91.300003269999991</v>
      </c>
      <c r="R18" s="108">
        <f>(G18+K18)/$P$5</f>
        <v>2.76742709</v>
      </c>
    </row>
    <row r="19" spans="1:18" x14ac:dyDescent="0.25">
      <c r="A19" s="133">
        <v>1112215</v>
      </c>
      <c r="B19" s="114">
        <v>1112215</v>
      </c>
      <c r="C19" s="132" t="s">
        <v>146</v>
      </c>
      <c r="D19" s="124">
        <v>2621179404.6700001</v>
      </c>
      <c r="E19" s="123">
        <v>1721599384.97</v>
      </c>
      <c r="F19" s="123">
        <v>621820637.97999978</v>
      </c>
      <c r="G19" s="123">
        <v>99759095.909999996</v>
      </c>
      <c r="H19" s="122">
        <v>2443179118.8599997</v>
      </c>
      <c r="I19" s="123">
        <v>0</v>
      </c>
      <c r="J19" s="123">
        <v>0</v>
      </c>
      <c r="K19" s="123">
        <v>0</v>
      </c>
      <c r="L19" s="122">
        <v>0</v>
      </c>
      <c r="M19" s="121">
        <v>2443179118.8599997</v>
      </c>
      <c r="N19" s="121">
        <v>178000285.81000042</v>
      </c>
      <c r="O19" s="120">
        <v>0.93209152891524027</v>
      </c>
      <c r="P19" s="108">
        <f>E19/$P$5</f>
        <v>1721.5993849700001</v>
      </c>
      <c r="Q19" s="108">
        <f>F19/$P$5</f>
        <v>621.82063797999979</v>
      </c>
      <c r="R19" s="108">
        <f>(G19+K19)/$P$5</f>
        <v>99.759095909999999</v>
      </c>
    </row>
    <row r="20" spans="1:18" x14ac:dyDescent="0.25">
      <c r="A20" s="133">
        <v>1112216</v>
      </c>
      <c r="B20" s="114">
        <v>1112216</v>
      </c>
      <c r="C20" s="156" t="s">
        <v>145</v>
      </c>
      <c r="D20" s="124">
        <v>2586696755.21</v>
      </c>
      <c r="E20" s="123">
        <v>1627596616.0899999</v>
      </c>
      <c r="F20" s="123">
        <v>815151863.3599999</v>
      </c>
      <c r="G20" s="123">
        <v>53788633.299999997</v>
      </c>
      <c r="H20" s="122">
        <v>2496537112.75</v>
      </c>
      <c r="I20" s="123">
        <v>0</v>
      </c>
      <c r="J20" s="123">
        <v>0</v>
      </c>
      <c r="K20" s="123">
        <v>0</v>
      </c>
      <c r="L20" s="122">
        <v>0</v>
      </c>
      <c r="M20" s="121">
        <v>2496537112.75</v>
      </c>
      <c r="N20" s="121">
        <v>90159642.460000038</v>
      </c>
      <c r="O20" s="120">
        <v>0.96514487356184875</v>
      </c>
      <c r="P20" s="108">
        <f>E20/$P$5</f>
        <v>1627.59661609</v>
      </c>
      <c r="Q20" s="108">
        <f>F20/$P$5</f>
        <v>815.15186335999988</v>
      </c>
      <c r="R20" s="108">
        <f>(G20+K20)/$P$5</f>
        <v>53.788633299999994</v>
      </c>
    </row>
    <row r="21" spans="1:18" x14ac:dyDescent="0.25">
      <c r="A21" s="133">
        <v>1112119</v>
      </c>
      <c r="B21" s="114">
        <v>1112219</v>
      </c>
      <c r="C21" s="132" t="s">
        <v>201</v>
      </c>
      <c r="D21" s="124">
        <v>138144075.92000002</v>
      </c>
      <c r="E21" s="123">
        <v>54823894.399999999</v>
      </c>
      <c r="F21" s="123">
        <v>61770578.150000006</v>
      </c>
      <c r="G21" s="123">
        <v>0</v>
      </c>
      <c r="H21" s="122">
        <v>116594472.55000001</v>
      </c>
      <c r="I21" s="123">
        <v>0</v>
      </c>
      <c r="J21" s="123">
        <v>0</v>
      </c>
      <c r="K21" s="123">
        <v>0</v>
      </c>
      <c r="L21" s="122">
        <v>0</v>
      </c>
      <c r="M21" s="121">
        <v>116594472.55000001</v>
      </c>
      <c r="N21" s="121">
        <v>21549603.370000005</v>
      </c>
      <c r="O21" s="120">
        <v>0.84400631567813666</v>
      </c>
      <c r="P21" s="108">
        <f>E21/$P$5</f>
        <v>54.8238944</v>
      </c>
      <c r="Q21" s="108">
        <f>F21/$P$5</f>
        <v>61.770578150000006</v>
      </c>
      <c r="R21" s="108">
        <f>(G21+K21)/$P$5</f>
        <v>0</v>
      </c>
    </row>
    <row r="22" spans="1:18" x14ac:dyDescent="0.25">
      <c r="A22" s="133">
        <v>1112121</v>
      </c>
      <c r="B22" s="114">
        <v>1112221</v>
      </c>
      <c r="C22" s="132" t="s">
        <v>152</v>
      </c>
      <c r="D22" s="124">
        <v>250761794.16</v>
      </c>
      <c r="E22" s="123">
        <v>150456639.47999999</v>
      </c>
      <c r="F22" s="123">
        <v>100304712.97000003</v>
      </c>
      <c r="G22" s="123">
        <v>0</v>
      </c>
      <c r="H22" s="122">
        <v>250761352.45000002</v>
      </c>
      <c r="I22" s="123">
        <v>0</v>
      </c>
      <c r="J22" s="123">
        <v>0</v>
      </c>
      <c r="K22" s="123">
        <v>0</v>
      </c>
      <c r="L22" s="122">
        <v>0</v>
      </c>
      <c r="M22" s="121">
        <v>250761352.45000002</v>
      </c>
      <c r="N22" s="121">
        <v>441.70999997854233</v>
      </c>
      <c r="O22" s="120">
        <v>0.9999982385275179</v>
      </c>
      <c r="P22" s="108">
        <f>E22/$P$5</f>
        <v>150.45663947999998</v>
      </c>
      <c r="Q22" s="108">
        <f>F22/$P$5</f>
        <v>100.30471297000003</v>
      </c>
      <c r="R22" s="108">
        <f>(G22+K22)/$P$5</f>
        <v>0</v>
      </c>
    </row>
    <row r="23" spans="1:18" ht="30.75" x14ac:dyDescent="0.25">
      <c r="A23" s="133">
        <v>1112122</v>
      </c>
      <c r="B23" s="114">
        <v>1112222</v>
      </c>
      <c r="C23" s="156" t="s">
        <v>151</v>
      </c>
      <c r="D23" s="124">
        <v>61947435.309999995</v>
      </c>
      <c r="E23" s="123">
        <v>37130114.459999993</v>
      </c>
      <c r="F23" s="123">
        <v>24700645.299999997</v>
      </c>
      <c r="G23" s="123">
        <v>0</v>
      </c>
      <c r="H23" s="122">
        <v>61830759.75999999</v>
      </c>
      <c r="I23" s="123">
        <v>0</v>
      </c>
      <c r="J23" s="123">
        <v>0</v>
      </c>
      <c r="K23" s="123">
        <v>0</v>
      </c>
      <c r="L23" s="122">
        <v>0</v>
      </c>
      <c r="M23" s="121">
        <v>61830759.75999999</v>
      </c>
      <c r="N23" s="121">
        <v>116675.55000000447</v>
      </c>
      <c r="O23" s="120">
        <v>0.99811653945936374</v>
      </c>
      <c r="P23" s="108">
        <f>E23/$P$5</f>
        <v>37.130114459999994</v>
      </c>
      <c r="Q23" s="108">
        <f>F23/$P$5</f>
        <v>24.700645299999998</v>
      </c>
      <c r="R23" s="108">
        <f>(G23+K23)/$P$5</f>
        <v>0</v>
      </c>
    </row>
    <row r="24" spans="1:18" x14ac:dyDescent="0.25">
      <c r="A24" s="133">
        <v>1112225</v>
      </c>
      <c r="B24" s="114">
        <v>1112225</v>
      </c>
      <c r="C24" s="132" t="s">
        <v>144</v>
      </c>
      <c r="D24" s="124">
        <v>155894567.38</v>
      </c>
      <c r="E24" s="123">
        <v>56924892.959999993</v>
      </c>
      <c r="F24" s="123">
        <v>50156274.640000001</v>
      </c>
      <c r="G24" s="123">
        <v>41255605.5</v>
      </c>
      <c r="H24" s="122">
        <v>148336773.09999999</v>
      </c>
      <c r="I24" s="123">
        <v>0</v>
      </c>
      <c r="J24" s="123">
        <v>0</v>
      </c>
      <c r="K24" s="123">
        <v>0</v>
      </c>
      <c r="L24" s="122">
        <v>0</v>
      </c>
      <c r="M24" s="121">
        <v>148336773.09999999</v>
      </c>
      <c r="N24" s="121">
        <v>7557794.2800000012</v>
      </c>
      <c r="O24" s="120">
        <v>0.95151983544380003</v>
      </c>
      <c r="P24" s="108">
        <f>E24/$P$5</f>
        <v>56.924892959999994</v>
      </c>
      <c r="Q24" s="108">
        <f>F24/$P$5</f>
        <v>50.156274639999999</v>
      </c>
      <c r="R24" s="108">
        <f>(G24+K24)/$P$5</f>
        <v>41.255605500000001</v>
      </c>
    </row>
    <row r="25" spans="1:18" x14ac:dyDescent="0.25">
      <c r="A25" s="126" t="s">
        <v>9</v>
      </c>
      <c r="B25" s="126" t="s">
        <v>9</v>
      </c>
      <c r="C25" s="125" t="s">
        <v>200</v>
      </c>
      <c r="D25" s="135">
        <v>2554504332.4000001</v>
      </c>
      <c r="E25" s="121">
        <v>1200748295.6599998</v>
      </c>
      <c r="F25" s="121">
        <v>545528545.94999993</v>
      </c>
      <c r="G25" s="121">
        <v>6876806.2000000002</v>
      </c>
      <c r="H25" s="134">
        <v>1753153647.8100002</v>
      </c>
      <c r="I25" s="121">
        <v>0</v>
      </c>
      <c r="J25" s="121">
        <v>0</v>
      </c>
      <c r="K25" s="121">
        <v>200000000</v>
      </c>
      <c r="L25" s="134">
        <v>200000000</v>
      </c>
      <c r="M25" s="121">
        <v>1953153647.8100002</v>
      </c>
      <c r="N25" s="121">
        <v>601350684.59000015</v>
      </c>
      <c r="O25" s="120">
        <v>0.76459202790820058</v>
      </c>
      <c r="P25" s="108">
        <f>E25/$P$5</f>
        <v>1200.7482956599999</v>
      </c>
      <c r="Q25" s="108">
        <f>F25/$P$5</f>
        <v>545.52854594999997</v>
      </c>
      <c r="R25" s="108">
        <f>(G25+K25)/$P$5</f>
        <v>206.87680619999998</v>
      </c>
    </row>
    <row r="26" spans="1:18" s="146" customFormat="1" x14ac:dyDescent="0.25">
      <c r="A26" s="133">
        <v>1113111</v>
      </c>
      <c r="B26" s="114">
        <v>1113111</v>
      </c>
      <c r="C26" s="132" t="s">
        <v>56</v>
      </c>
      <c r="D26" s="124">
        <v>154506072.44999999</v>
      </c>
      <c r="E26" s="123">
        <v>102861981.66</v>
      </c>
      <c r="F26" s="123">
        <v>29470646.529999997</v>
      </c>
      <c r="G26" s="123">
        <v>5727755</v>
      </c>
      <c r="H26" s="122">
        <v>138060383.19</v>
      </c>
      <c r="I26" s="123">
        <v>0</v>
      </c>
      <c r="J26" s="123">
        <v>0</v>
      </c>
      <c r="K26" s="123">
        <v>0</v>
      </c>
      <c r="L26" s="122">
        <v>0</v>
      </c>
      <c r="M26" s="121">
        <v>138060383.19</v>
      </c>
      <c r="N26" s="121">
        <v>16445689.25999999</v>
      </c>
      <c r="O26" s="120">
        <v>0.89355959284175057</v>
      </c>
      <c r="P26" s="108">
        <f>E26/$P$5</f>
        <v>102.86198166</v>
      </c>
      <c r="Q26" s="108">
        <f>F26/$P$5</f>
        <v>29.470646529999996</v>
      </c>
      <c r="R26" s="108">
        <f>(G26+K26)/$P$5</f>
        <v>5.7277550000000002</v>
      </c>
    </row>
    <row r="27" spans="1:18" s="146" customFormat="1" x14ac:dyDescent="0.25">
      <c r="A27" s="133">
        <v>1113112</v>
      </c>
      <c r="B27" s="114">
        <v>1113112</v>
      </c>
      <c r="C27" s="132" t="s">
        <v>55</v>
      </c>
      <c r="D27" s="124">
        <v>2101658583.7800002</v>
      </c>
      <c r="E27" s="123">
        <v>874708450.30999994</v>
      </c>
      <c r="F27" s="123">
        <v>464026405.95999998</v>
      </c>
      <c r="G27" s="123">
        <v>1149051.2</v>
      </c>
      <c r="H27" s="122">
        <v>1339883907.47</v>
      </c>
      <c r="I27" s="123">
        <v>0</v>
      </c>
      <c r="J27" s="123">
        <v>0</v>
      </c>
      <c r="K27" s="123">
        <v>200000000</v>
      </c>
      <c r="L27" s="122">
        <v>200000000</v>
      </c>
      <c r="M27" s="121">
        <v>1539883907.47</v>
      </c>
      <c r="N27" s="121">
        <v>561774676.31000018</v>
      </c>
      <c r="O27" s="120">
        <v>0.73269936389972357</v>
      </c>
      <c r="P27" s="108">
        <f>E27/$P$5</f>
        <v>874.70845030999999</v>
      </c>
      <c r="Q27" s="108">
        <f>F27/$P$5</f>
        <v>464.02640595999998</v>
      </c>
      <c r="R27" s="108">
        <f>(G27+K27)/$P$5</f>
        <v>201.14905119999997</v>
      </c>
    </row>
    <row r="28" spans="1:18" x14ac:dyDescent="0.25">
      <c r="A28" s="133">
        <v>1113113</v>
      </c>
      <c r="B28" s="114">
        <v>1113213</v>
      </c>
      <c r="C28" s="132" t="s">
        <v>142</v>
      </c>
      <c r="D28" s="124">
        <v>171515062.59</v>
      </c>
      <c r="E28" s="123">
        <v>140723830.09</v>
      </c>
      <c r="F28" s="123">
        <v>14470706.75</v>
      </c>
      <c r="G28" s="123">
        <v>0</v>
      </c>
      <c r="H28" s="122">
        <v>155194536.84</v>
      </c>
      <c r="I28" s="123">
        <v>0</v>
      </c>
      <c r="J28" s="123">
        <v>0</v>
      </c>
      <c r="K28" s="123">
        <v>0</v>
      </c>
      <c r="L28" s="122">
        <v>0</v>
      </c>
      <c r="M28" s="121">
        <v>155194536.84</v>
      </c>
      <c r="N28" s="121">
        <v>16320525.75</v>
      </c>
      <c r="O28" s="120">
        <v>0.9048449418753759</v>
      </c>
      <c r="P28" s="108">
        <f>E28/$P$5</f>
        <v>140.72383009000001</v>
      </c>
      <c r="Q28" s="108">
        <f>F28/$P$5</f>
        <v>14.47070675</v>
      </c>
      <c r="R28" s="108">
        <f>(G28+K28)/$P$5</f>
        <v>0</v>
      </c>
    </row>
    <row r="29" spans="1:18" x14ac:dyDescent="0.25">
      <c r="A29" s="133">
        <v>1113114</v>
      </c>
      <c r="B29" s="114">
        <v>1113214</v>
      </c>
      <c r="C29" s="132" t="s">
        <v>141</v>
      </c>
      <c r="D29" s="124">
        <v>104748123.96000001</v>
      </c>
      <c r="E29" s="123">
        <v>73716308.600000009</v>
      </c>
      <c r="F29" s="123">
        <v>28087757.510000002</v>
      </c>
      <c r="G29" s="123">
        <v>0</v>
      </c>
      <c r="H29" s="122">
        <v>101804066.11000001</v>
      </c>
      <c r="I29" s="123">
        <v>0</v>
      </c>
      <c r="J29" s="123">
        <v>0</v>
      </c>
      <c r="K29" s="123">
        <v>0</v>
      </c>
      <c r="L29" s="122">
        <v>0</v>
      </c>
      <c r="M29" s="121">
        <v>101804066.11000001</v>
      </c>
      <c r="N29" s="121">
        <v>2944057.849999994</v>
      </c>
      <c r="O29" s="120">
        <v>0.9718939324285728</v>
      </c>
      <c r="P29" s="108">
        <f>E29/$P$5</f>
        <v>73.716308600000005</v>
      </c>
      <c r="Q29" s="108">
        <f>F29/$P$5</f>
        <v>28.087757510000003</v>
      </c>
      <c r="R29" s="108">
        <f>(G29+K29)/$P$5</f>
        <v>0</v>
      </c>
    </row>
    <row r="30" spans="1:18" x14ac:dyDescent="0.25">
      <c r="A30" s="133">
        <v>1113116</v>
      </c>
      <c r="B30" s="114">
        <v>1113216</v>
      </c>
      <c r="C30" s="132" t="s">
        <v>139</v>
      </c>
      <c r="D30" s="124">
        <v>0</v>
      </c>
      <c r="E30" s="123">
        <v>0</v>
      </c>
      <c r="F30" s="123">
        <v>0</v>
      </c>
      <c r="G30" s="123">
        <v>0</v>
      </c>
      <c r="H30" s="122">
        <v>0</v>
      </c>
      <c r="I30" s="123">
        <v>0</v>
      </c>
      <c r="J30" s="123">
        <v>0</v>
      </c>
      <c r="K30" s="123">
        <v>0</v>
      </c>
      <c r="L30" s="122">
        <v>0</v>
      </c>
      <c r="M30" s="121">
        <v>0</v>
      </c>
      <c r="N30" s="121">
        <v>0</v>
      </c>
      <c r="O30" s="120">
        <v>0</v>
      </c>
      <c r="P30" s="108">
        <f>E30/$P$5</f>
        <v>0</v>
      </c>
      <c r="Q30" s="108">
        <f>F30/$P$5</f>
        <v>0</v>
      </c>
      <c r="R30" s="108">
        <f>(G30+K30)/$P$5</f>
        <v>0</v>
      </c>
    </row>
    <row r="31" spans="1:18" x14ac:dyDescent="0.25">
      <c r="A31" s="133">
        <v>1113117</v>
      </c>
      <c r="B31" s="114">
        <v>1113217</v>
      </c>
      <c r="C31" s="132" t="s">
        <v>199</v>
      </c>
      <c r="D31" s="124">
        <v>22076489.620000001</v>
      </c>
      <c r="E31" s="123">
        <v>8737725</v>
      </c>
      <c r="F31" s="123">
        <v>9473029.1999999993</v>
      </c>
      <c r="G31" s="123">
        <v>0</v>
      </c>
      <c r="H31" s="122">
        <v>18210754.199999999</v>
      </c>
      <c r="I31" s="123">
        <v>0</v>
      </c>
      <c r="J31" s="123">
        <v>0</v>
      </c>
      <c r="K31" s="123">
        <v>0</v>
      </c>
      <c r="L31" s="122">
        <v>0</v>
      </c>
      <c r="M31" s="121">
        <v>18210754.199999999</v>
      </c>
      <c r="N31" s="121">
        <v>3865735.4200000018</v>
      </c>
      <c r="O31" s="120">
        <v>0.82489356385274804</v>
      </c>
      <c r="P31" s="108">
        <f>E31/$P$5</f>
        <v>8.7377249999999993</v>
      </c>
      <c r="Q31" s="108">
        <f>F31/$P$5</f>
        <v>9.4730291999999992</v>
      </c>
      <c r="R31" s="108">
        <f>(G31+K31)/$P$5</f>
        <v>0</v>
      </c>
    </row>
    <row r="32" spans="1:18" x14ac:dyDescent="0.25">
      <c r="A32" s="126" t="s">
        <v>9</v>
      </c>
      <c r="B32" s="114"/>
      <c r="C32" s="125" t="s">
        <v>198</v>
      </c>
      <c r="D32" s="135">
        <v>7154977735.0600004</v>
      </c>
      <c r="E32" s="121">
        <v>1418025903.5599999</v>
      </c>
      <c r="F32" s="121">
        <v>223598625.34999999</v>
      </c>
      <c r="G32" s="121">
        <v>859281.5</v>
      </c>
      <c r="H32" s="134">
        <v>1642483810.4100001</v>
      </c>
      <c r="I32" s="121">
        <v>0</v>
      </c>
      <c r="J32" s="121">
        <v>0</v>
      </c>
      <c r="K32" s="121">
        <v>510832500</v>
      </c>
      <c r="L32" s="134">
        <v>510832500</v>
      </c>
      <c r="M32" s="121">
        <v>2153316310.4099998</v>
      </c>
      <c r="N32" s="121">
        <v>5001661424.6499996</v>
      </c>
      <c r="O32" s="120">
        <v>0.30095360043659763</v>
      </c>
      <c r="P32" s="108">
        <f>E32/$P$5</f>
        <v>1418.02590356</v>
      </c>
      <c r="Q32" s="108">
        <f>F32/$P$5</f>
        <v>223.59862534999999</v>
      </c>
      <c r="R32" s="108">
        <f>(G32+K32)/$P$5</f>
        <v>511.69178149999999</v>
      </c>
    </row>
    <row r="33" spans="1:18" s="146" customFormat="1" x14ac:dyDescent="0.25">
      <c r="A33" s="133">
        <v>1114111</v>
      </c>
      <c r="B33" s="114">
        <v>1114111</v>
      </c>
      <c r="C33" s="132" t="s">
        <v>56</v>
      </c>
      <c r="D33" s="124">
        <v>56540041.499999993</v>
      </c>
      <c r="E33" s="123">
        <v>40960806.649999999</v>
      </c>
      <c r="F33" s="123">
        <v>9677139</v>
      </c>
      <c r="G33" s="123">
        <v>859281.5</v>
      </c>
      <c r="H33" s="122">
        <v>51497227.149999999</v>
      </c>
      <c r="I33" s="123">
        <v>0</v>
      </c>
      <c r="J33" s="123">
        <v>0</v>
      </c>
      <c r="K33" s="123">
        <v>0</v>
      </c>
      <c r="L33" s="122">
        <v>0</v>
      </c>
      <c r="M33" s="121">
        <v>51497227.149999999</v>
      </c>
      <c r="N33" s="121">
        <v>5042814.349999994</v>
      </c>
      <c r="O33" s="120">
        <v>0.91080985764752231</v>
      </c>
      <c r="P33" s="108">
        <f>E33/$P$5</f>
        <v>40.960806649999995</v>
      </c>
      <c r="Q33" s="108">
        <f>F33/$P$5</f>
        <v>9.6771390000000004</v>
      </c>
      <c r="R33" s="108">
        <f>(G33+K33)/$P$5</f>
        <v>0.85928150000000003</v>
      </c>
    </row>
    <row r="34" spans="1:18" s="146" customFormat="1" x14ac:dyDescent="0.25">
      <c r="A34" s="133">
        <v>1114112</v>
      </c>
      <c r="B34" s="114">
        <v>1114112</v>
      </c>
      <c r="C34" s="132" t="s">
        <v>55</v>
      </c>
      <c r="D34" s="124">
        <v>6156647425.6600008</v>
      </c>
      <c r="E34" s="123">
        <v>618975974.66999996</v>
      </c>
      <c r="F34" s="123">
        <v>93982288.549999997</v>
      </c>
      <c r="G34" s="123">
        <v>0</v>
      </c>
      <c r="H34" s="122">
        <v>712958263.21999991</v>
      </c>
      <c r="I34" s="123">
        <v>0</v>
      </c>
      <c r="J34" s="123">
        <v>0</v>
      </c>
      <c r="K34" s="123">
        <v>510832500</v>
      </c>
      <c r="L34" s="122">
        <v>510832500</v>
      </c>
      <c r="M34" s="121">
        <v>1223790763.2199998</v>
      </c>
      <c r="N34" s="121">
        <v>4932856662.4400005</v>
      </c>
      <c r="O34" s="120">
        <v>0.19877551508300118</v>
      </c>
      <c r="P34" s="108">
        <f>E34/$P$5</f>
        <v>618.97597466999991</v>
      </c>
      <c r="Q34" s="108">
        <f>F34/$P$5</f>
        <v>93.982288549999993</v>
      </c>
      <c r="R34" s="108">
        <f>(G34+K34)/$P$5</f>
        <v>510.83249999999998</v>
      </c>
    </row>
    <row r="35" spans="1:18" ht="30.75" x14ac:dyDescent="0.25">
      <c r="A35" s="133">
        <v>1114115</v>
      </c>
      <c r="B35" s="114">
        <v>1114215</v>
      </c>
      <c r="C35" s="132" t="s">
        <v>137</v>
      </c>
      <c r="D35" s="124">
        <v>48696740.18</v>
      </c>
      <c r="E35" s="123">
        <v>21698600.07</v>
      </c>
      <c r="F35" s="123">
        <v>3920000</v>
      </c>
      <c r="G35" s="123">
        <v>0</v>
      </c>
      <c r="H35" s="122">
        <v>25618600.07</v>
      </c>
      <c r="I35" s="123">
        <v>0</v>
      </c>
      <c r="J35" s="123">
        <v>0</v>
      </c>
      <c r="K35" s="123">
        <v>0</v>
      </c>
      <c r="L35" s="122">
        <v>0</v>
      </c>
      <c r="M35" s="121">
        <v>25618600.07</v>
      </c>
      <c r="N35" s="121">
        <v>23078140.109999999</v>
      </c>
      <c r="O35" s="120">
        <v>0.52608449714097472</v>
      </c>
      <c r="P35" s="108">
        <f>E35/$P$5</f>
        <v>21.698600070000001</v>
      </c>
      <c r="Q35" s="108">
        <f>F35/$P$5</f>
        <v>3.92</v>
      </c>
      <c r="R35" s="108">
        <f>(G35+K35)/$P$5</f>
        <v>0</v>
      </c>
    </row>
    <row r="36" spans="1:18" x14ac:dyDescent="0.25">
      <c r="A36" s="133">
        <v>1114116</v>
      </c>
      <c r="B36" s="114">
        <v>1114216</v>
      </c>
      <c r="C36" s="132" t="s">
        <v>136</v>
      </c>
      <c r="D36" s="124">
        <v>99012563.030000001</v>
      </c>
      <c r="E36" s="123">
        <v>78084445.359999999</v>
      </c>
      <c r="F36" s="123">
        <v>12918053.510000002</v>
      </c>
      <c r="G36" s="123">
        <v>0</v>
      </c>
      <c r="H36" s="122">
        <v>91002498.870000005</v>
      </c>
      <c r="I36" s="123">
        <v>0</v>
      </c>
      <c r="J36" s="123">
        <v>0</v>
      </c>
      <c r="K36" s="123">
        <v>0</v>
      </c>
      <c r="L36" s="122">
        <v>0</v>
      </c>
      <c r="M36" s="121">
        <v>91002498.870000005</v>
      </c>
      <c r="N36" s="121">
        <v>8010064.1599999964</v>
      </c>
      <c r="O36" s="120">
        <v>0.91910052709601087</v>
      </c>
      <c r="P36" s="108">
        <f>E36/$P$5</f>
        <v>78.084445360000004</v>
      </c>
      <c r="Q36" s="108">
        <f>F36/$P$5</f>
        <v>12.918053510000002</v>
      </c>
      <c r="R36" s="108">
        <f>(G36+K36)/$P$5</f>
        <v>0</v>
      </c>
    </row>
    <row r="37" spans="1:18" x14ac:dyDescent="0.25">
      <c r="A37" s="133">
        <v>1114117</v>
      </c>
      <c r="B37" s="114">
        <v>1114217</v>
      </c>
      <c r="C37" s="132" t="s">
        <v>135</v>
      </c>
      <c r="D37" s="124">
        <v>45925608.760000005</v>
      </c>
      <c r="E37" s="123">
        <v>24748504.32</v>
      </c>
      <c r="F37" s="123">
        <v>14500000</v>
      </c>
      <c r="G37" s="123">
        <v>0</v>
      </c>
      <c r="H37" s="122">
        <v>39248504.32</v>
      </c>
      <c r="I37" s="123">
        <v>0</v>
      </c>
      <c r="J37" s="123">
        <v>0</v>
      </c>
      <c r="K37" s="123">
        <v>0</v>
      </c>
      <c r="L37" s="122">
        <v>0</v>
      </c>
      <c r="M37" s="121">
        <v>39248504.32</v>
      </c>
      <c r="N37" s="121">
        <v>6677104.4400000051</v>
      </c>
      <c r="O37" s="120">
        <v>0.85461043151559513</v>
      </c>
      <c r="P37" s="108">
        <f>E37/$P$5</f>
        <v>24.748504319999999</v>
      </c>
      <c r="Q37" s="108">
        <f>F37/$P$5</f>
        <v>14.5</v>
      </c>
      <c r="R37" s="108">
        <f>(G37+K37)/$P$5</f>
        <v>0</v>
      </c>
    </row>
    <row r="38" spans="1:18" x14ac:dyDescent="0.25">
      <c r="A38" s="133">
        <v>1114118</v>
      </c>
      <c r="B38" s="114">
        <v>1114218</v>
      </c>
      <c r="C38" s="132" t="s">
        <v>134</v>
      </c>
      <c r="D38" s="124">
        <v>7572654.9900000002</v>
      </c>
      <c r="E38" s="123">
        <v>8524381.6699999999</v>
      </c>
      <c r="F38" s="123">
        <v>0</v>
      </c>
      <c r="G38" s="123">
        <v>0</v>
      </c>
      <c r="H38" s="122">
        <v>8524381.6699999999</v>
      </c>
      <c r="I38" s="123">
        <v>0</v>
      </c>
      <c r="J38" s="123">
        <v>0</v>
      </c>
      <c r="K38" s="123">
        <v>0</v>
      </c>
      <c r="L38" s="122">
        <v>0</v>
      </c>
      <c r="M38" s="121">
        <v>8524381.6699999999</v>
      </c>
      <c r="N38" s="121">
        <v>-951726.6799999997</v>
      </c>
      <c r="O38" s="120">
        <v>1.1256793926643685</v>
      </c>
      <c r="P38" s="108">
        <f>E38/$P$5</f>
        <v>8.5243816700000004</v>
      </c>
      <c r="Q38" s="108">
        <f>F38/$P$5</f>
        <v>0</v>
      </c>
      <c r="R38" s="108">
        <f>(G38+K38)/$P$5</f>
        <v>0</v>
      </c>
    </row>
    <row r="39" spans="1:18" x14ac:dyDescent="0.25">
      <c r="A39" s="133">
        <v>1114119</v>
      </c>
      <c r="B39" s="114">
        <v>1114219</v>
      </c>
      <c r="C39" s="132" t="s">
        <v>133</v>
      </c>
      <c r="D39" s="124">
        <v>86100112.5</v>
      </c>
      <c r="E39" s="123">
        <v>58280041.330000006</v>
      </c>
      <c r="F39" s="123">
        <v>11282219.59</v>
      </c>
      <c r="G39" s="123">
        <v>0</v>
      </c>
      <c r="H39" s="122">
        <v>69562260.920000002</v>
      </c>
      <c r="I39" s="123">
        <v>0</v>
      </c>
      <c r="J39" s="123">
        <v>0</v>
      </c>
      <c r="K39" s="123">
        <v>0</v>
      </c>
      <c r="L39" s="122">
        <v>0</v>
      </c>
      <c r="M39" s="121">
        <v>69562260.920000002</v>
      </c>
      <c r="N39" s="121">
        <v>16537851.579999998</v>
      </c>
      <c r="O39" s="120">
        <v>0.80792299684858138</v>
      </c>
      <c r="P39" s="108">
        <f>E39/$P$5</f>
        <v>58.280041330000003</v>
      </c>
      <c r="Q39" s="108">
        <f>F39/$P$5</f>
        <v>11.28221959</v>
      </c>
      <c r="R39" s="108">
        <f>(G39+K39)/$P$5</f>
        <v>0</v>
      </c>
    </row>
    <row r="40" spans="1:18" x14ac:dyDescent="0.25">
      <c r="A40" s="133">
        <v>1114120</v>
      </c>
      <c r="B40" s="114">
        <v>1114220</v>
      </c>
      <c r="C40" s="132" t="s">
        <v>132</v>
      </c>
      <c r="D40" s="124">
        <v>2146030</v>
      </c>
      <c r="E40" s="123">
        <v>0</v>
      </c>
      <c r="F40" s="123">
        <v>1988571.56</v>
      </c>
      <c r="G40" s="123">
        <v>0</v>
      </c>
      <c r="H40" s="122">
        <v>1988571.56</v>
      </c>
      <c r="I40" s="123">
        <v>0</v>
      </c>
      <c r="J40" s="123">
        <v>0</v>
      </c>
      <c r="K40" s="123">
        <v>0</v>
      </c>
      <c r="L40" s="122">
        <v>0</v>
      </c>
      <c r="M40" s="121">
        <v>1988571.56</v>
      </c>
      <c r="N40" s="121">
        <v>157458.43999999994</v>
      </c>
      <c r="O40" s="120">
        <v>0.92662803409085615</v>
      </c>
      <c r="P40" s="108">
        <f>E40/$P$5</f>
        <v>0</v>
      </c>
      <c r="Q40" s="108">
        <f>F40/$P$5</f>
        <v>1.98857156</v>
      </c>
      <c r="R40" s="108">
        <f>(G40+K40)/$P$5</f>
        <v>0</v>
      </c>
    </row>
    <row r="41" spans="1:18" x14ac:dyDescent="0.25">
      <c r="A41" s="133">
        <v>1114121</v>
      </c>
      <c r="B41" s="114">
        <v>1114221</v>
      </c>
      <c r="C41" s="132" t="s">
        <v>131</v>
      </c>
      <c r="D41" s="124">
        <v>510411180.39999998</v>
      </c>
      <c r="E41" s="123">
        <v>441676889.92000002</v>
      </c>
      <c r="F41" s="123">
        <v>58291637.319999993</v>
      </c>
      <c r="G41" s="123">
        <v>0</v>
      </c>
      <c r="H41" s="122">
        <v>499968527.24000001</v>
      </c>
      <c r="I41" s="123">
        <v>0</v>
      </c>
      <c r="J41" s="123">
        <v>0</v>
      </c>
      <c r="K41" s="123">
        <v>0</v>
      </c>
      <c r="L41" s="122">
        <v>0</v>
      </c>
      <c r="M41" s="121">
        <v>499968527.24000001</v>
      </c>
      <c r="N41" s="121">
        <v>10442653.159999967</v>
      </c>
      <c r="O41" s="120">
        <v>0.97954070451235753</v>
      </c>
      <c r="P41" s="108">
        <f>E41/$P$5</f>
        <v>441.67688992000001</v>
      </c>
      <c r="Q41" s="108">
        <f>F41/$P$5</f>
        <v>58.291637319999992</v>
      </c>
      <c r="R41" s="108">
        <f>(G41+K41)/$P$5</f>
        <v>0</v>
      </c>
    </row>
    <row r="42" spans="1:18" ht="30.75" x14ac:dyDescent="0.25">
      <c r="A42" s="133">
        <v>1114122</v>
      </c>
      <c r="B42" s="114">
        <v>1114222</v>
      </c>
      <c r="C42" s="132" t="s">
        <v>130</v>
      </c>
      <c r="D42" s="124">
        <v>97075378.049999997</v>
      </c>
      <c r="E42" s="123">
        <v>95128553.209999993</v>
      </c>
      <c r="F42" s="123">
        <v>11823787</v>
      </c>
      <c r="G42" s="123">
        <v>0</v>
      </c>
      <c r="H42" s="122">
        <v>106952340.20999999</v>
      </c>
      <c r="I42" s="123">
        <v>0</v>
      </c>
      <c r="J42" s="123">
        <v>0</v>
      </c>
      <c r="K42" s="123">
        <v>0</v>
      </c>
      <c r="L42" s="122">
        <v>0</v>
      </c>
      <c r="M42" s="121">
        <v>106952340.20999999</v>
      </c>
      <c r="N42" s="121">
        <v>-9876962.1599999964</v>
      </c>
      <c r="O42" s="120">
        <v>1.1017452865845418</v>
      </c>
      <c r="P42" s="108">
        <f>E42/$P$5</f>
        <v>95.128553209999993</v>
      </c>
      <c r="Q42" s="108">
        <f>F42/$P$5</f>
        <v>11.823786999999999</v>
      </c>
      <c r="R42" s="108">
        <f>(G42+K42)/$P$5</f>
        <v>0</v>
      </c>
    </row>
    <row r="43" spans="1:18" ht="30.75" x14ac:dyDescent="0.25">
      <c r="A43" s="133">
        <v>1114123</v>
      </c>
      <c r="B43" s="114">
        <v>1114223</v>
      </c>
      <c r="C43" s="132" t="s">
        <v>129</v>
      </c>
      <c r="D43" s="124">
        <v>44849999.989999995</v>
      </c>
      <c r="E43" s="123">
        <v>29947706.360000007</v>
      </c>
      <c r="F43" s="123">
        <v>5214928.8199999994</v>
      </c>
      <c r="G43" s="123">
        <v>0</v>
      </c>
      <c r="H43" s="122">
        <v>35162635.180000007</v>
      </c>
      <c r="I43" s="123">
        <v>0</v>
      </c>
      <c r="J43" s="123">
        <v>0</v>
      </c>
      <c r="K43" s="123">
        <v>0</v>
      </c>
      <c r="L43" s="122">
        <v>0</v>
      </c>
      <c r="M43" s="121">
        <v>35162635.180000007</v>
      </c>
      <c r="N43" s="121">
        <v>9687364.8099999875</v>
      </c>
      <c r="O43" s="120">
        <v>0.78400524387603265</v>
      </c>
      <c r="P43" s="108">
        <f>E43/$P$5</f>
        <v>29.947706360000009</v>
      </c>
      <c r="Q43" s="108">
        <f>F43/$P$5</f>
        <v>5.214928819999999</v>
      </c>
      <c r="R43" s="108">
        <f>(G43+K43)/$P$5</f>
        <v>0</v>
      </c>
    </row>
    <row r="44" spans="1:18" x14ac:dyDescent="0.25">
      <c r="A44" s="126" t="s">
        <v>9</v>
      </c>
      <c r="B44" s="114"/>
      <c r="C44" s="125" t="s">
        <v>197</v>
      </c>
      <c r="D44" s="135">
        <v>1025928359.5300001</v>
      </c>
      <c r="E44" s="121">
        <v>620522234.21000004</v>
      </c>
      <c r="F44" s="121">
        <v>196693266.82999998</v>
      </c>
      <c r="G44" s="121">
        <v>3091669.44</v>
      </c>
      <c r="H44" s="134">
        <v>820307170.48000002</v>
      </c>
      <c r="I44" s="121">
        <v>0</v>
      </c>
      <c r="J44" s="121">
        <v>0</v>
      </c>
      <c r="K44" s="121">
        <v>48437131</v>
      </c>
      <c r="L44" s="134">
        <v>48437131</v>
      </c>
      <c r="M44" s="121">
        <v>868744301.4799999</v>
      </c>
      <c r="N44" s="121">
        <v>157184058.05000004</v>
      </c>
      <c r="O44" s="120">
        <v>0.84678846569558752</v>
      </c>
      <c r="P44" s="108">
        <f>E44/$P$5</f>
        <v>620.52223421000008</v>
      </c>
      <c r="Q44" s="108">
        <f>F44/$P$5</f>
        <v>196.69326682999997</v>
      </c>
      <c r="R44" s="108">
        <f>(G44+K44)/$P$5</f>
        <v>51.528800439999998</v>
      </c>
    </row>
    <row r="45" spans="1:18" s="146" customFormat="1" x14ac:dyDescent="0.25">
      <c r="A45" s="133">
        <v>1115111</v>
      </c>
      <c r="B45" s="114">
        <v>1115111</v>
      </c>
      <c r="C45" s="132" t="s">
        <v>56</v>
      </c>
      <c r="D45" s="124">
        <v>89143270.079999998</v>
      </c>
      <c r="E45" s="123">
        <v>51073859.989999995</v>
      </c>
      <c r="F45" s="123">
        <v>33197191.579999998</v>
      </c>
      <c r="G45" s="123">
        <v>370062</v>
      </c>
      <c r="H45" s="122">
        <v>84641113.569999993</v>
      </c>
      <c r="I45" s="123">
        <v>0</v>
      </c>
      <c r="J45" s="123">
        <v>0</v>
      </c>
      <c r="K45" s="123">
        <v>0</v>
      </c>
      <c r="L45" s="122">
        <v>0</v>
      </c>
      <c r="M45" s="121">
        <v>84641113.569999993</v>
      </c>
      <c r="N45" s="121">
        <v>4502156.5100000054</v>
      </c>
      <c r="O45" s="120">
        <v>0.94949527310407589</v>
      </c>
      <c r="P45" s="108">
        <f>E45/$P$5</f>
        <v>51.073859989999995</v>
      </c>
      <c r="Q45" s="108">
        <f>F45/$P$5</f>
        <v>33.197191579999995</v>
      </c>
      <c r="R45" s="108">
        <f>(G45+K45)/$P$5</f>
        <v>0.370062</v>
      </c>
    </row>
    <row r="46" spans="1:18" s="146" customFormat="1" x14ac:dyDescent="0.25">
      <c r="A46" s="133">
        <v>1115112</v>
      </c>
      <c r="B46" s="114">
        <v>1115112</v>
      </c>
      <c r="C46" s="132" t="s">
        <v>55</v>
      </c>
      <c r="D46" s="124">
        <v>646529142.92000008</v>
      </c>
      <c r="E46" s="123">
        <v>388700838.42000002</v>
      </c>
      <c r="F46" s="123">
        <v>60748902.859999999</v>
      </c>
      <c r="G46" s="123">
        <v>2721607.44</v>
      </c>
      <c r="H46" s="122">
        <v>452171348.72000003</v>
      </c>
      <c r="I46" s="123">
        <v>0</v>
      </c>
      <c r="J46" s="123">
        <v>0</v>
      </c>
      <c r="K46" s="123">
        <v>48437131</v>
      </c>
      <c r="L46" s="122">
        <v>48437131</v>
      </c>
      <c r="M46" s="121">
        <v>500608479.72000003</v>
      </c>
      <c r="N46" s="121">
        <v>145920663.20000005</v>
      </c>
      <c r="O46" s="120">
        <v>0.77430149159098938</v>
      </c>
      <c r="P46" s="108">
        <f>E46/$P$5</f>
        <v>388.70083842000003</v>
      </c>
      <c r="Q46" s="108">
        <f>F46/$P$5</f>
        <v>60.748902860000001</v>
      </c>
      <c r="R46" s="108">
        <f>(G46+K46)/$P$5</f>
        <v>51.15873844</v>
      </c>
    </row>
    <row r="47" spans="1:18" s="146" customFormat="1" x14ac:dyDescent="0.25">
      <c r="A47" s="133">
        <v>1115113</v>
      </c>
      <c r="B47" s="114">
        <v>1115213</v>
      </c>
      <c r="C47" s="132" t="s">
        <v>127</v>
      </c>
      <c r="D47" s="124">
        <v>122987646.24000001</v>
      </c>
      <c r="E47" s="123">
        <v>101209120.03</v>
      </c>
      <c r="F47" s="123">
        <v>20038647.760000002</v>
      </c>
      <c r="G47" s="123">
        <v>0</v>
      </c>
      <c r="H47" s="122">
        <v>121247767.79000001</v>
      </c>
      <c r="I47" s="123">
        <v>0</v>
      </c>
      <c r="J47" s="123">
        <v>0</v>
      </c>
      <c r="K47" s="123">
        <v>0</v>
      </c>
      <c r="L47" s="122">
        <v>0</v>
      </c>
      <c r="M47" s="121">
        <v>121247767.79000001</v>
      </c>
      <c r="N47" s="121">
        <v>1739878.450000003</v>
      </c>
      <c r="O47" s="120">
        <v>0.98585322588738078</v>
      </c>
      <c r="P47" s="108">
        <f>E47/$P$5</f>
        <v>101.20912003000001</v>
      </c>
      <c r="Q47" s="108">
        <f>F47/$P$5</f>
        <v>20.03864776</v>
      </c>
      <c r="R47" s="108">
        <f>(G47+K47)/$P$5</f>
        <v>0</v>
      </c>
    </row>
    <row r="48" spans="1:18" s="146" customFormat="1" x14ac:dyDescent="0.25">
      <c r="A48" s="133">
        <v>1115115</v>
      </c>
      <c r="B48" s="114">
        <v>1115215</v>
      </c>
      <c r="C48" s="132" t="s">
        <v>126</v>
      </c>
      <c r="D48" s="124">
        <v>52304016.869999997</v>
      </c>
      <c r="E48" s="123">
        <v>31105147.5</v>
      </c>
      <c r="F48" s="123">
        <v>20703029</v>
      </c>
      <c r="G48" s="123">
        <v>0</v>
      </c>
      <c r="H48" s="122">
        <v>51808176.5</v>
      </c>
      <c r="I48" s="123">
        <v>0</v>
      </c>
      <c r="J48" s="123">
        <v>0</v>
      </c>
      <c r="K48" s="123">
        <v>0</v>
      </c>
      <c r="L48" s="122">
        <v>0</v>
      </c>
      <c r="M48" s="121">
        <v>51808176.5</v>
      </c>
      <c r="N48" s="121">
        <v>495840.36999999732</v>
      </c>
      <c r="O48" s="120">
        <v>0.99052003269208955</v>
      </c>
      <c r="P48" s="108">
        <f>E48/$P$5</f>
        <v>31.105147500000001</v>
      </c>
      <c r="Q48" s="108">
        <f>F48/$P$5</f>
        <v>20.703029000000001</v>
      </c>
      <c r="R48" s="108">
        <f>(G48+K48)/$P$5</f>
        <v>0</v>
      </c>
    </row>
    <row r="49" spans="1:18" s="146" customFormat="1" x14ac:dyDescent="0.25">
      <c r="A49" s="133">
        <v>1115116</v>
      </c>
      <c r="B49" s="114">
        <v>1115216</v>
      </c>
      <c r="C49" s="132" t="s">
        <v>125</v>
      </c>
      <c r="D49" s="124">
        <v>114964283.42</v>
      </c>
      <c r="E49" s="123">
        <v>48433268.269999996</v>
      </c>
      <c r="F49" s="123">
        <v>62005495.629999995</v>
      </c>
      <c r="G49" s="123">
        <v>0</v>
      </c>
      <c r="H49" s="122">
        <v>110438763.89999999</v>
      </c>
      <c r="I49" s="123">
        <v>0</v>
      </c>
      <c r="J49" s="123">
        <v>0</v>
      </c>
      <c r="K49" s="123">
        <v>0</v>
      </c>
      <c r="L49" s="122">
        <v>0</v>
      </c>
      <c r="M49" s="121">
        <v>110438763.89999999</v>
      </c>
      <c r="N49" s="121">
        <v>4525519.5200000107</v>
      </c>
      <c r="O49" s="120">
        <v>0.96063543054091949</v>
      </c>
      <c r="P49" s="108">
        <f>E49/$P$5</f>
        <v>48.433268269999999</v>
      </c>
      <c r="Q49" s="108">
        <f>F49/$P$5</f>
        <v>62.005495629999999</v>
      </c>
      <c r="R49" s="108">
        <f>(G49+K49)/$P$5</f>
        <v>0</v>
      </c>
    </row>
    <row r="50" spans="1:18" x14ac:dyDescent="0.25">
      <c r="A50" s="126" t="s">
        <v>9</v>
      </c>
      <c r="B50" s="114"/>
      <c r="C50" s="125" t="s">
        <v>196</v>
      </c>
      <c r="D50" s="135">
        <v>1767564275.29</v>
      </c>
      <c r="E50" s="121">
        <v>1208757745.6900001</v>
      </c>
      <c r="F50" s="121">
        <v>432302487.61000001</v>
      </c>
      <c r="G50" s="121">
        <v>4584929.46</v>
      </c>
      <c r="H50" s="134">
        <v>1645645162.76</v>
      </c>
      <c r="I50" s="121">
        <v>0</v>
      </c>
      <c r="J50" s="121">
        <v>0</v>
      </c>
      <c r="K50" s="121">
        <v>24849228</v>
      </c>
      <c r="L50" s="134">
        <v>24849228</v>
      </c>
      <c r="M50" s="121">
        <v>1670494390.76</v>
      </c>
      <c r="N50" s="121">
        <v>97069884.529999986</v>
      </c>
      <c r="O50" s="120">
        <v>0.9450826847504179</v>
      </c>
      <c r="P50" s="108">
        <f>E50/$P$5</f>
        <v>1208.7577456900001</v>
      </c>
      <c r="Q50" s="108">
        <f>F50/$P$5</f>
        <v>432.30248761000001</v>
      </c>
      <c r="R50" s="108">
        <f>(G50+K50)/$P$5</f>
        <v>29.434157460000002</v>
      </c>
    </row>
    <row r="51" spans="1:18" s="146" customFormat="1" x14ac:dyDescent="0.25">
      <c r="A51" s="133">
        <v>1116111</v>
      </c>
      <c r="B51" s="114">
        <v>1116111</v>
      </c>
      <c r="C51" s="132" t="s">
        <v>56</v>
      </c>
      <c r="D51" s="124">
        <v>206555451.62</v>
      </c>
      <c r="E51" s="123">
        <v>109210044.36</v>
      </c>
      <c r="F51" s="123">
        <v>99708813.060000002</v>
      </c>
      <c r="G51" s="123">
        <v>0</v>
      </c>
      <c r="H51" s="122">
        <v>208918857.42000002</v>
      </c>
      <c r="I51" s="123">
        <v>0</v>
      </c>
      <c r="J51" s="123">
        <v>0</v>
      </c>
      <c r="K51" s="123">
        <v>0</v>
      </c>
      <c r="L51" s="122">
        <v>0</v>
      </c>
      <c r="M51" s="121">
        <v>208918857.42000002</v>
      </c>
      <c r="N51" s="121">
        <v>-2363405.8000000119</v>
      </c>
      <c r="O51" s="120">
        <v>1.0114419918790039</v>
      </c>
      <c r="P51" s="108">
        <f>E51/$P$5</f>
        <v>109.21004436</v>
      </c>
      <c r="Q51" s="108">
        <f>F51/$P$5</f>
        <v>99.708813059999997</v>
      </c>
      <c r="R51" s="108">
        <f>(G51+K51)/$P$5</f>
        <v>0</v>
      </c>
    </row>
    <row r="52" spans="1:18" s="146" customFormat="1" x14ac:dyDescent="0.25">
      <c r="A52" s="133">
        <v>1116112</v>
      </c>
      <c r="B52" s="114">
        <v>1116112</v>
      </c>
      <c r="C52" s="132" t="s">
        <v>55</v>
      </c>
      <c r="D52" s="124">
        <v>657270660.65999997</v>
      </c>
      <c r="E52" s="123">
        <v>475024512.62999994</v>
      </c>
      <c r="F52" s="123">
        <v>68135902.060000002</v>
      </c>
      <c r="G52" s="123">
        <v>4584929.46</v>
      </c>
      <c r="H52" s="122">
        <v>547745344.14999998</v>
      </c>
      <c r="I52" s="123">
        <v>0</v>
      </c>
      <c r="J52" s="123">
        <v>0</v>
      </c>
      <c r="K52" s="123">
        <v>24849228</v>
      </c>
      <c r="L52" s="122">
        <v>24849228</v>
      </c>
      <c r="M52" s="121">
        <v>572594572.14999998</v>
      </c>
      <c r="N52" s="121">
        <v>84676088.50999999</v>
      </c>
      <c r="O52" s="120">
        <v>0.87117013799920373</v>
      </c>
      <c r="P52" s="108">
        <f>E52/$P$5</f>
        <v>475.02451262999995</v>
      </c>
      <c r="Q52" s="108">
        <f>F52/$P$5</f>
        <v>68.135902060000006</v>
      </c>
      <c r="R52" s="108">
        <f>(G52+K52)/$P$5</f>
        <v>29.434157460000002</v>
      </c>
    </row>
    <row r="53" spans="1:18" s="150" customFormat="1" x14ac:dyDescent="0.25">
      <c r="A53" s="155">
        <v>1116113</v>
      </c>
      <c r="B53" s="154">
        <v>1116113</v>
      </c>
      <c r="C53" s="148" t="s">
        <v>123</v>
      </c>
      <c r="D53" s="124">
        <v>113610562.81999999</v>
      </c>
      <c r="E53" s="153">
        <v>74658008.340000004</v>
      </c>
      <c r="F53" s="153">
        <v>35568964.140000001</v>
      </c>
      <c r="G53" s="153">
        <v>0</v>
      </c>
      <c r="H53" s="122">
        <v>110226972.48</v>
      </c>
      <c r="I53" s="153">
        <v>0</v>
      </c>
      <c r="J53" s="153">
        <v>0</v>
      </c>
      <c r="K53" s="153">
        <v>0</v>
      </c>
      <c r="L53" s="122">
        <v>0</v>
      </c>
      <c r="M53" s="152">
        <v>110226972.48</v>
      </c>
      <c r="N53" s="152">
        <v>3383590.3399999887</v>
      </c>
      <c r="O53" s="151">
        <v>0.97021764300771207</v>
      </c>
      <c r="P53" s="108">
        <f>E53/$P$5</f>
        <v>74.658008340000009</v>
      </c>
      <c r="Q53" s="108">
        <f>F53/$P$5</f>
        <v>35.568964139999999</v>
      </c>
      <c r="R53" s="108">
        <f>(G53+K53)/$P$5</f>
        <v>0</v>
      </c>
    </row>
    <row r="54" spans="1:18" s="150" customFormat="1" ht="30.75" x14ac:dyDescent="0.25">
      <c r="A54" s="155">
        <v>1116114</v>
      </c>
      <c r="B54" s="154">
        <v>1116114</v>
      </c>
      <c r="C54" s="148" t="s">
        <v>122</v>
      </c>
      <c r="D54" s="124">
        <v>790127600.19000006</v>
      </c>
      <c r="E54" s="153">
        <v>549865180.36000001</v>
      </c>
      <c r="F54" s="153">
        <v>228888808.35000002</v>
      </c>
      <c r="G54" s="153">
        <v>0</v>
      </c>
      <c r="H54" s="122">
        <v>778753988.71000004</v>
      </c>
      <c r="I54" s="153">
        <v>0</v>
      </c>
      <c r="J54" s="153">
        <v>0</v>
      </c>
      <c r="K54" s="153">
        <v>0</v>
      </c>
      <c r="L54" s="122">
        <v>0</v>
      </c>
      <c r="M54" s="152">
        <v>778753988.71000004</v>
      </c>
      <c r="N54" s="152">
        <v>11373611.480000019</v>
      </c>
      <c r="O54" s="151">
        <v>0.98560534845604042</v>
      </c>
      <c r="P54" s="108">
        <f>E54/$P$5</f>
        <v>549.86518036000007</v>
      </c>
      <c r="Q54" s="108">
        <f>F54/$P$5</f>
        <v>228.88880835000003</v>
      </c>
      <c r="R54" s="108">
        <f>(G54+K54)/$P$5</f>
        <v>0</v>
      </c>
    </row>
    <row r="55" spans="1:18" x14ac:dyDescent="0.25">
      <c r="A55" s="126" t="s">
        <v>9</v>
      </c>
      <c r="B55" s="114"/>
      <c r="C55" s="125" t="s">
        <v>195</v>
      </c>
      <c r="D55" s="135">
        <v>268894213.10000002</v>
      </c>
      <c r="E55" s="121">
        <v>196652318.16</v>
      </c>
      <c r="F55" s="121">
        <v>31960134.530000001</v>
      </c>
      <c r="G55" s="121">
        <v>1722704.18</v>
      </c>
      <c r="H55" s="134">
        <v>230335156.86999997</v>
      </c>
      <c r="I55" s="121">
        <v>0</v>
      </c>
      <c r="J55" s="121">
        <v>0</v>
      </c>
      <c r="K55" s="121">
        <v>0</v>
      </c>
      <c r="L55" s="134">
        <v>0</v>
      </c>
      <c r="M55" s="121">
        <v>230335156.86999997</v>
      </c>
      <c r="N55" s="121">
        <v>38559056.230000027</v>
      </c>
      <c r="O55" s="120">
        <v>0.8566013906157951</v>
      </c>
      <c r="P55" s="108">
        <f>E55/$P$5</f>
        <v>196.65231815999999</v>
      </c>
      <c r="Q55" s="108">
        <f>F55/$P$5</f>
        <v>31.960134530000001</v>
      </c>
      <c r="R55" s="108">
        <f>(G55+K55)/$P$5</f>
        <v>1.72270418</v>
      </c>
    </row>
    <row r="56" spans="1:18" s="146" customFormat="1" x14ac:dyDescent="0.25">
      <c r="A56" s="133">
        <v>1117111</v>
      </c>
      <c r="B56" s="114">
        <v>1117111</v>
      </c>
      <c r="C56" s="132" t="s">
        <v>56</v>
      </c>
      <c r="D56" s="124">
        <v>48710091.460000008</v>
      </c>
      <c r="E56" s="123">
        <v>37331246.659999996</v>
      </c>
      <c r="F56" s="123">
        <v>4260115.9399999995</v>
      </c>
      <c r="G56" s="123">
        <v>630559</v>
      </c>
      <c r="H56" s="122">
        <v>42221921.599999994</v>
      </c>
      <c r="I56" s="123">
        <v>0</v>
      </c>
      <c r="J56" s="123">
        <v>0</v>
      </c>
      <c r="K56" s="123">
        <v>0</v>
      </c>
      <c r="L56" s="122">
        <v>0</v>
      </c>
      <c r="M56" s="121">
        <v>42221921.599999994</v>
      </c>
      <c r="N56" s="121">
        <v>6488169.8600000143</v>
      </c>
      <c r="O56" s="120">
        <v>0.86680029403500503</v>
      </c>
      <c r="P56" s="108">
        <f>E56/$P$5</f>
        <v>37.331246659999998</v>
      </c>
      <c r="Q56" s="108">
        <f>F56/$P$5</f>
        <v>4.2601159399999995</v>
      </c>
      <c r="R56" s="108">
        <f>(G56+K56)/$P$5</f>
        <v>0.63055899999999998</v>
      </c>
    </row>
    <row r="57" spans="1:18" s="146" customFormat="1" x14ac:dyDescent="0.25">
      <c r="A57" s="133">
        <v>1117112</v>
      </c>
      <c r="B57" s="114">
        <v>1117112</v>
      </c>
      <c r="C57" s="132" t="s">
        <v>55</v>
      </c>
      <c r="D57" s="124">
        <v>180500187.81</v>
      </c>
      <c r="E57" s="123">
        <v>127548045.45999999</v>
      </c>
      <c r="F57" s="123">
        <v>23854940.84</v>
      </c>
      <c r="G57" s="123">
        <v>1092145.18</v>
      </c>
      <c r="H57" s="122">
        <v>152495131.47999999</v>
      </c>
      <c r="I57" s="123">
        <v>0</v>
      </c>
      <c r="J57" s="123">
        <v>0</v>
      </c>
      <c r="K57" s="123">
        <v>0</v>
      </c>
      <c r="L57" s="122">
        <v>0</v>
      </c>
      <c r="M57" s="121">
        <v>152495131.47999999</v>
      </c>
      <c r="N57" s="121">
        <v>28005056.330000013</v>
      </c>
      <c r="O57" s="120">
        <v>0.84484749478776722</v>
      </c>
      <c r="P57" s="108">
        <f>E57/$P$5</f>
        <v>127.54804546</v>
      </c>
      <c r="Q57" s="108">
        <f>F57/$P$5</f>
        <v>23.854940840000001</v>
      </c>
      <c r="R57" s="108">
        <f>(G57+K57)/$P$5</f>
        <v>1.0921451799999999</v>
      </c>
    </row>
    <row r="58" spans="1:18" s="146" customFormat="1" x14ac:dyDescent="0.25">
      <c r="A58" s="133">
        <v>1117113</v>
      </c>
      <c r="B58" s="114">
        <v>1117211</v>
      </c>
      <c r="C58" s="132" t="s">
        <v>120</v>
      </c>
      <c r="D58" s="124">
        <v>39683933.829999998</v>
      </c>
      <c r="E58" s="123">
        <v>31773026.039999999</v>
      </c>
      <c r="F58" s="123">
        <v>3845077.75</v>
      </c>
      <c r="G58" s="123">
        <v>0</v>
      </c>
      <c r="H58" s="122">
        <v>35618103.789999999</v>
      </c>
      <c r="I58" s="123">
        <v>0</v>
      </c>
      <c r="J58" s="123">
        <v>0</v>
      </c>
      <c r="K58" s="123">
        <v>0</v>
      </c>
      <c r="L58" s="122">
        <v>0</v>
      </c>
      <c r="M58" s="121">
        <v>35618103.789999999</v>
      </c>
      <c r="N58" s="121">
        <v>4065830.0399999991</v>
      </c>
      <c r="O58" s="120">
        <v>0.89754468250508124</v>
      </c>
      <c r="P58" s="108">
        <f>E58/$P$5</f>
        <v>31.773026039999998</v>
      </c>
      <c r="Q58" s="108">
        <f>F58/$P$5</f>
        <v>3.8450777500000002</v>
      </c>
      <c r="R58" s="108">
        <f>(G58+K58)/$P$5</f>
        <v>0</v>
      </c>
    </row>
    <row r="59" spans="1:18" x14ac:dyDescent="0.25">
      <c r="A59" s="133"/>
      <c r="B59" s="114"/>
      <c r="C59" s="145" t="s">
        <v>119</v>
      </c>
      <c r="D59" s="144">
        <v>33345825006.07206</v>
      </c>
      <c r="E59" s="142">
        <v>19770284704.150002</v>
      </c>
      <c r="F59" s="142">
        <v>10282312706.389999</v>
      </c>
      <c r="G59" s="142">
        <v>125017181.23999999</v>
      </c>
      <c r="H59" s="143">
        <v>30177614591.779999</v>
      </c>
      <c r="I59" s="142">
        <v>0</v>
      </c>
      <c r="J59" s="142">
        <v>0</v>
      </c>
      <c r="K59" s="142">
        <v>751699999</v>
      </c>
      <c r="L59" s="143">
        <v>751699999</v>
      </c>
      <c r="M59" s="142">
        <v>30929314590.779999</v>
      </c>
      <c r="N59" s="142">
        <v>2416510415.2920632</v>
      </c>
      <c r="O59" s="141">
        <v>0.92753184499552699</v>
      </c>
      <c r="P59" s="108">
        <f>E59/$P$5</f>
        <v>19770.284704150003</v>
      </c>
      <c r="Q59" s="108">
        <f>F59/$P$5</f>
        <v>10282.312706389999</v>
      </c>
      <c r="R59" s="108">
        <f>(G59+K59)/$P$5</f>
        <v>876.71718024000006</v>
      </c>
    </row>
    <row r="60" spans="1:18" x14ac:dyDescent="0.25">
      <c r="A60" s="126" t="s">
        <v>9</v>
      </c>
      <c r="B60" s="114"/>
      <c r="C60" s="125" t="s">
        <v>194</v>
      </c>
      <c r="D60" s="135">
        <v>19671691154.32</v>
      </c>
      <c r="E60" s="121">
        <v>14321024278.67</v>
      </c>
      <c r="F60" s="121">
        <v>3317686283.4899993</v>
      </c>
      <c r="G60" s="121">
        <v>18764824.699999999</v>
      </c>
      <c r="H60" s="134">
        <v>17657475386.859997</v>
      </c>
      <c r="I60" s="121">
        <v>0</v>
      </c>
      <c r="J60" s="121">
        <v>0</v>
      </c>
      <c r="K60" s="121">
        <v>200000000</v>
      </c>
      <c r="L60" s="134">
        <v>200000000</v>
      </c>
      <c r="M60" s="121">
        <v>17857475386.859997</v>
      </c>
      <c r="N60" s="121">
        <v>1814215767.4600017</v>
      </c>
      <c r="O60" s="120">
        <v>0.90777530242682813</v>
      </c>
      <c r="P60" s="108">
        <f>E60/$P$5</f>
        <v>14321.02427867</v>
      </c>
      <c r="Q60" s="108">
        <f>F60/$P$5</f>
        <v>3317.6862834899994</v>
      </c>
      <c r="R60" s="108">
        <f>(G60+K60)/$P$5</f>
        <v>218.76482469999999</v>
      </c>
    </row>
    <row r="61" spans="1:18" s="146" customFormat="1" x14ac:dyDescent="0.25">
      <c r="A61" s="133">
        <v>1211111</v>
      </c>
      <c r="B61" s="114">
        <v>1211111</v>
      </c>
      <c r="C61" s="132" t="s">
        <v>56</v>
      </c>
      <c r="D61" s="124">
        <v>110801659.18000001</v>
      </c>
      <c r="E61" s="123">
        <v>29673347.429999992</v>
      </c>
      <c r="F61" s="123">
        <v>52431995.5</v>
      </c>
      <c r="G61" s="123">
        <v>0</v>
      </c>
      <c r="H61" s="122">
        <v>82105342.929999992</v>
      </c>
      <c r="I61" s="123">
        <v>0</v>
      </c>
      <c r="J61" s="123">
        <v>0</v>
      </c>
      <c r="K61" s="123">
        <v>0</v>
      </c>
      <c r="L61" s="122">
        <v>0</v>
      </c>
      <c r="M61" s="121">
        <v>82105342.929999992</v>
      </c>
      <c r="N61" s="121">
        <v>28696316.250000015</v>
      </c>
      <c r="O61" s="120">
        <v>0.74101185431364214</v>
      </c>
      <c r="P61" s="108">
        <f>E61/$P$5</f>
        <v>29.673347429999993</v>
      </c>
      <c r="Q61" s="108">
        <f>F61/$P$5</f>
        <v>52.431995499999999</v>
      </c>
      <c r="R61" s="108">
        <f>(G61+K61)/$P$5</f>
        <v>0</v>
      </c>
    </row>
    <row r="62" spans="1:18" s="146" customFormat="1" x14ac:dyDescent="0.25">
      <c r="A62" s="133">
        <v>1211112</v>
      </c>
      <c r="B62" s="114">
        <v>1211112</v>
      </c>
      <c r="C62" s="132" t="s">
        <v>55</v>
      </c>
      <c r="D62" s="124">
        <v>2210245552.48</v>
      </c>
      <c r="E62" s="123">
        <v>1956022453.8200002</v>
      </c>
      <c r="F62" s="123">
        <v>216798967.68000001</v>
      </c>
      <c r="G62" s="123">
        <v>15767648.699999999</v>
      </c>
      <c r="H62" s="122">
        <v>2188589070.1999998</v>
      </c>
      <c r="I62" s="123">
        <v>0</v>
      </c>
      <c r="J62" s="123">
        <v>0</v>
      </c>
      <c r="K62" s="123">
        <v>200000000</v>
      </c>
      <c r="L62" s="122">
        <v>200000000</v>
      </c>
      <c r="M62" s="121">
        <v>2388589070.1999998</v>
      </c>
      <c r="N62" s="121">
        <v>-178343517.71999979</v>
      </c>
      <c r="O62" s="120">
        <v>1.0806894589245479</v>
      </c>
      <c r="P62" s="108">
        <f>E62/$P$5</f>
        <v>1956.0224538200002</v>
      </c>
      <c r="Q62" s="108">
        <f>F62/$P$5</f>
        <v>216.79896768</v>
      </c>
      <c r="R62" s="108">
        <f>(G62+K62)/$P$5</f>
        <v>215.7676487</v>
      </c>
    </row>
    <row r="63" spans="1:18" x14ac:dyDescent="0.25">
      <c r="A63" s="133">
        <v>1211216</v>
      </c>
      <c r="B63" s="114">
        <v>1211216</v>
      </c>
      <c r="C63" s="132" t="s">
        <v>111</v>
      </c>
      <c r="D63" s="124">
        <v>16492597717.74</v>
      </c>
      <c r="E63" s="123">
        <v>11776554514.299999</v>
      </c>
      <c r="F63" s="123">
        <v>2780034436.8799996</v>
      </c>
      <c r="G63" s="123">
        <v>2997176</v>
      </c>
      <c r="H63" s="122">
        <v>14559586127.179998</v>
      </c>
      <c r="I63" s="123">
        <v>0</v>
      </c>
      <c r="J63" s="123">
        <v>0</v>
      </c>
      <c r="K63" s="123">
        <v>0</v>
      </c>
      <c r="L63" s="122">
        <v>0</v>
      </c>
      <c r="M63" s="121">
        <v>14559586127.179998</v>
      </c>
      <c r="N63" s="121">
        <v>1933011590.5600014</v>
      </c>
      <c r="O63" s="120">
        <v>0.8827952016024263</v>
      </c>
      <c r="P63" s="108">
        <f>E63/$P$5</f>
        <v>11776.5545143</v>
      </c>
      <c r="Q63" s="108">
        <f>F63/$P$5</f>
        <v>2780.0344368799997</v>
      </c>
      <c r="R63" s="108">
        <f>(G63+K63)/$P$5</f>
        <v>2.9971760000000001</v>
      </c>
    </row>
    <row r="64" spans="1:18" ht="30.75" x14ac:dyDescent="0.25">
      <c r="A64" s="133">
        <v>1211117</v>
      </c>
      <c r="B64" s="114">
        <v>1211217</v>
      </c>
      <c r="C64" s="132" t="s">
        <v>117</v>
      </c>
      <c r="D64" s="124">
        <v>95061377.469999999</v>
      </c>
      <c r="E64" s="123">
        <v>68684440.469999999</v>
      </c>
      <c r="F64" s="123">
        <v>26668246.210000001</v>
      </c>
      <c r="G64" s="123">
        <v>0</v>
      </c>
      <c r="H64" s="122">
        <v>95352686.680000007</v>
      </c>
      <c r="I64" s="123">
        <v>0</v>
      </c>
      <c r="J64" s="123">
        <v>0</v>
      </c>
      <c r="K64" s="123">
        <v>0</v>
      </c>
      <c r="L64" s="122">
        <v>0</v>
      </c>
      <c r="M64" s="121">
        <v>95352686.680000007</v>
      </c>
      <c r="N64" s="121">
        <v>-291309.21000000834</v>
      </c>
      <c r="O64" s="120">
        <v>1.0030644328722456</v>
      </c>
      <c r="P64" s="108">
        <f>E64/$P$5</f>
        <v>68.684440469999998</v>
      </c>
      <c r="Q64" s="108">
        <f>F64/$P$5</f>
        <v>26.66824621</v>
      </c>
      <c r="R64" s="108">
        <f>(G64+K64)/$P$5</f>
        <v>0</v>
      </c>
    </row>
    <row r="65" spans="1:18" ht="30.75" x14ac:dyDescent="0.25">
      <c r="A65" s="133">
        <v>1211118</v>
      </c>
      <c r="B65" s="114">
        <v>1211218</v>
      </c>
      <c r="C65" s="132" t="s">
        <v>116</v>
      </c>
      <c r="D65" s="124">
        <v>103087882.87</v>
      </c>
      <c r="E65" s="123">
        <v>36875475.020000003</v>
      </c>
      <c r="F65" s="123">
        <v>54332067.690000005</v>
      </c>
      <c r="G65" s="123">
        <v>0</v>
      </c>
      <c r="H65" s="122">
        <v>91207542.710000008</v>
      </c>
      <c r="I65" s="123">
        <v>0</v>
      </c>
      <c r="J65" s="123">
        <v>0</v>
      </c>
      <c r="K65" s="123">
        <v>0</v>
      </c>
      <c r="L65" s="122">
        <v>0</v>
      </c>
      <c r="M65" s="121">
        <v>91207542.710000008</v>
      </c>
      <c r="N65" s="121">
        <v>11880340.159999996</v>
      </c>
      <c r="O65" s="120">
        <v>0.88475522215368596</v>
      </c>
      <c r="P65" s="108">
        <f>E65/$P$5</f>
        <v>36.875475020000003</v>
      </c>
      <c r="Q65" s="108">
        <f>F65/$P$5</f>
        <v>54.332067690000002</v>
      </c>
      <c r="R65" s="108">
        <f>(G65+K65)/$P$5</f>
        <v>0</v>
      </c>
    </row>
    <row r="66" spans="1:18" x14ac:dyDescent="0.25">
      <c r="A66" s="133">
        <v>1211119</v>
      </c>
      <c r="B66" s="114">
        <v>1211219</v>
      </c>
      <c r="C66" s="132" t="s">
        <v>115</v>
      </c>
      <c r="D66" s="124">
        <v>518836331.65999997</v>
      </c>
      <c r="E66" s="123">
        <v>379033437.58999997</v>
      </c>
      <c r="F66" s="123">
        <v>123228781.19999999</v>
      </c>
      <c r="G66" s="123">
        <v>0</v>
      </c>
      <c r="H66" s="122">
        <v>502262218.78999996</v>
      </c>
      <c r="I66" s="123">
        <v>0</v>
      </c>
      <c r="J66" s="123">
        <v>0</v>
      </c>
      <c r="K66" s="123">
        <v>0</v>
      </c>
      <c r="L66" s="122">
        <v>0</v>
      </c>
      <c r="M66" s="121">
        <v>502262218.78999996</v>
      </c>
      <c r="N66" s="121">
        <v>16574112.870000005</v>
      </c>
      <c r="O66" s="120">
        <v>0.96805521923075111</v>
      </c>
      <c r="P66" s="108">
        <f>E66/$P$5</f>
        <v>379.03343758999995</v>
      </c>
      <c r="Q66" s="108">
        <f>F66/$P$5</f>
        <v>123.22878119999999</v>
      </c>
      <c r="R66" s="108">
        <f>(G66+K66)/$P$5</f>
        <v>0</v>
      </c>
    </row>
    <row r="67" spans="1:18" x14ac:dyDescent="0.25">
      <c r="A67" s="133"/>
      <c r="B67" s="114">
        <v>1211220</v>
      </c>
      <c r="C67" s="132" t="s">
        <v>114</v>
      </c>
      <c r="D67" s="124">
        <v>0</v>
      </c>
      <c r="E67" s="123">
        <v>0</v>
      </c>
      <c r="F67" s="123">
        <v>0</v>
      </c>
      <c r="G67" s="123">
        <v>0</v>
      </c>
      <c r="H67" s="122">
        <v>0</v>
      </c>
      <c r="I67" s="123">
        <v>0</v>
      </c>
      <c r="J67" s="123">
        <v>0</v>
      </c>
      <c r="K67" s="123">
        <v>0</v>
      </c>
      <c r="L67" s="122">
        <v>0</v>
      </c>
      <c r="M67" s="121">
        <v>0</v>
      </c>
      <c r="N67" s="121">
        <v>0</v>
      </c>
      <c r="O67" s="149">
        <v>0</v>
      </c>
      <c r="P67" s="108">
        <f>E67/$P$5</f>
        <v>0</v>
      </c>
      <c r="Q67" s="108">
        <f>F67/$P$5</f>
        <v>0</v>
      </c>
      <c r="R67" s="108">
        <f>(G67+K67)/$P$5</f>
        <v>0</v>
      </c>
    </row>
    <row r="68" spans="1:18" x14ac:dyDescent="0.25">
      <c r="A68" s="133">
        <v>1211121</v>
      </c>
      <c r="B68" s="114">
        <v>1211221</v>
      </c>
      <c r="C68" s="132" t="s">
        <v>113</v>
      </c>
      <c r="D68" s="124">
        <v>84060632.919999987</v>
      </c>
      <c r="E68" s="123">
        <v>40328363.340000004</v>
      </c>
      <c r="F68" s="123">
        <v>43303421.329999998</v>
      </c>
      <c r="G68" s="123">
        <v>0</v>
      </c>
      <c r="H68" s="122">
        <v>83631784.670000002</v>
      </c>
      <c r="I68" s="123">
        <v>0</v>
      </c>
      <c r="J68" s="123">
        <v>0</v>
      </c>
      <c r="K68" s="123">
        <v>0</v>
      </c>
      <c r="L68" s="122">
        <v>0</v>
      </c>
      <c r="M68" s="121">
        <v>83631784.670000002</v>
      </c>
      <c r="N68" s="121">
        <v>428848.2499999851</v>
      </c>
      <c r="O68" s="120">
        <v>0.99489834616867423</v>
      </c>
      <c r="P68" s="108">
        <f>E68/$P$5</f>
        <v>40.328363340000003</v>
      </c>
      <c r="Q68" s="108">
        <f>F68/$P$5</f>
        <v>43.303421329999999</v>
      </c>
      <c r="R68" s="108">
        <f>(G68+K68)/$P$5</f>
        <v>0</v>
      </c>
    </row>
    <row r="69" spans="1:18" x14ac:dyDescent="0.25">
      <c r="A69" s="133">
        <v>1211122</v>
      </c>
      <c r="B69" s="114">
        <v>1211222</v>
      </c>
      <c r="C69" s="132" t="s">
        <v>193</v>
      </c>
      <c r="D69" s="124">
        <v>57000000</v>
      </c>
      <c r="E69" s="123">
        <v>33852246.699999996</v>
      </c>
      <c r="F69" s="123">
        <v>20888367</v>
      </c>
      <c r="G69" s="123">
        <v>0</v>
      </c>
      <c r="H69" s="122">
        <v>54740613.699999996</v>
      </c>
      <c r="I69" s="123">
        <v>0</v>
      </c>
      <c r="J69" s="123">
        <v>0</v>
      </c>
      <c r="K69" s="123">
        <v>0</v>
      </c>
      <c r="L69" s="122">
        <v>0</v>
      </c>
      <c r="M69" s="121">
        <v>54740613.699999996</v>
      </c>
      <c r="N69" s="121">
        <v>2259386.3000000045</v>
      </c>
      <c r="O69" s="120">
        <v>0.96036164385964906</v>
      </c>
      <c r="P69" s="108">
        <f>E69/$P$5</f>
        <v>33.852246699999995</v>
      </c>
      <c r="Q69" s="108">
        <f>F69/$P$5</f>
        <v>20.888366999999999</v>
      </c>
      <c r="R69" s="108">
        <f>(G69+K69)/$P$5</f>
        <v>0</v>
      </c>
    </row>
    <row r="70" spans="1:18" x14ac:dyDescent="0.25">
      <c r="A70" s="126" t="s">
        <v>9</v>
      </c>
      <c r="B70" s="114"/>
      <c r="C70" s="125" t="s">
        <v>192</v>
      </c>
      <c r="D70" s="135">
        <v>158785677.56999999</v>
      </c>
      <c r="E70" s="121">
        <v>104651332.91000001</v>
      </c>
      <c r="F70" s="121">
        <v>35822454.43</v>
      </c>
      <c r="G70" s="121">
        <v>5750713.9900000002</v>
      </c>
      <c r="H70" s="134">
        <v>146224501.33000001</v>
      </c>
      <c r="I70" s="121">
        <v>0</v>
      </c>
      <c r="J70" s="121">
        <v>0</v>
      </c>
      <c r="K70" s="121">
        <v>0</v>
      </c>
      <c r="L70" s="134">
        <v>0</v>
      </c>
      <c r="M70" s="121">
        <v>146224501.33000001</v>
      </c>
      <c r="N70" s="121">
        <v>12561176.239999972</v>
      </c>
      <c r="O70" s="120">
        <v>0.92089225909898309</v>
      </c>
      <c r="P70" s="108">
        <f>E70/$P$5</f>
        <v>104.65133291000001</v>
      </c>
      <c r="Q70" s="108">
        <f>F70/$P$5</f>
        <v>35.822454430000001</v>
      </c>
      <c r="R70" s="108">
        <f>(G70+K70)/$P$5</f>
        <v>5.7507139900000004</v>
      </c>
    </row>
    <row r="71" spans="1:18" s="146" customFormat="1" x14ac:dyDescent="0.25">
      <c r="A71" s="133">
        <v>1212111</v>
      </c>
      <c r="B71" s="114">
        <v>1212111</v>
      </c>
      <c r="C71" s="132" t="s">
        <v>56</v>
      </c>
      <c r="D71" s="124">
        <v>48727451.269999996</v>
      </c>
      <c r="E71" s="123">
        <v>23749268.310000002</v>
      </c>
      <c r="F71" s="123">
        <v>17222094.34</v>
      </c>
      <c r="G71" s="123">
        <v>5461688.9900000002</v>
      </c>
      <c r="H71" s="122">
        <v>46433051.640000008</v>
      </c>
      <c r="I71" s="123">
        <v>0</v>
      </c>
      <c r="J71" s="123">
        <v>0</v>
      </c>
      <c r="K71" s="123">
        <v>0</v>
      </c>
      <c r="L71" s="122">
        <v>0</v>
      </c>
      <c r="M71" s="121">
        <v>46433051.640000008</v>
      </c>
      <c r="N71" s="121">
        <v>2294399.6299999878</v>
      </c>
      <c r="O71" s="120">
        <v>0.95291361295942478</v>
      </c>
      <c r="P71" s="108">
        <f>E71/$P$5</f>
        <v>23.749268310000001</v>
      </c>
      <c r="Q71" s="108">
        <f>F71/$P$5</f>
        <v>17.222094339999998</v>
      </c>
      <c r="R71" s="108">
        <f>(G71+K71)/$P$5</f>
        <v>5.4616889899999999</v>
      </c>
    </row>
    <row r="72" spans="1:18" s="146" customFormat="1" x14ac:dyDescent="0.25">
      <c r="A72" s="133">
        <v>1212112</v>
      </c>
      <c r="B72" s="114">
        <v>1212112</v>
      </c>
      <c r="C72" s="132" t="s">
        <v>55</v>
      </c>
      <c r="D72" s="124">
        <v>110058226.3</v>
      </c>
      <c r="E72" s="123">
        <v>80902064.600000009</v>
      </c>
      <c r="F72" s="123">
        <v>18600360.09</v>
      </c>
      <c r="G72" s="123">
        <v>289025</v>
      </c>
      <c r="H72" s="122">
        <v>99791449.690000013</v>
      </c>
      <c r="I72" s="123">
        <v>0</v>
      </c>
      <c r="J72" s="123">
        <v>0</v>
      </c>
      <c r="K72" s="123">
        <v>0</v>
      </c>
      <c r="L72" s="122">
        <v>0</v>
      </c>
      <c r="M72" s="121">
        <v>99791449.690000013</v>
      </c>
      <c r="N72" s="121">
        <v>10266776.609999985</v>
      </c>
      <c r="O72" s="120">
        <v>0.90671504570667438</v>
      </c>
      <c r="P72" s="108">
        <f>E72/$P$5</f>
        <v>80.902064600000003</v>
      </c>
      <c r="Q72" s="108">
        <f>F72/$P$5</f>
        <v>18.600360089999999</v>
      </c>
      <c r="R72" s="108">
        <f>(G72+K72)/$P$5</f>
        <v>0.28902499999999998</v>
      </c>
    </row>
    <row r="73" spans="1:18" x14ac:dyDescent="0.25">
      <c r="A73" s="126" t="s">
        <v>9</v>
      </c>
      <c r="B73" s="114"/>
      <c r="C73" s="125" t="s">
        <v>191</v>
      </c>
      <c r="D73" s="135">
        <v>4607510042.9500008</v>
      </c>
      <c r="E73" s="121">
        <v>868512508.89999998</v>
      </c>
      <c r="F73" s="121">
        <v>3597576531.1199999</v>
      </c>
      <c r="G73" s="121">
        <v>21725134.600000001</v>
      </c>
      <c r="H73" s="134">
        <v>4487814174.6199999</v>
      </c>
      <c r="I73" s="121">
        <v>0</v>
      </c>
      <c r="J73" s="121">
        <v>0</v>
      </c>
      <c r="K73" s="121">
        <v>0</v>
      </c>
      <c r="L73" s="134">
        <v>0</v>
      </c>
      <c r="M73" s="121">
        <v>4487814174.6199999</v>
      </c>
      <c r="N73" s="121">
        <v>119695868.33000049</v>
      </c>
      <c r="O73" s="120">
        <v>0.97402157190885585</v>
      </c>
      <c r="P73" s="108">
        <f>E73/$P$5</f>
        <v>868.51250889999994</v>
      </c>
      <c r="Q73" s="108">
        <f>F73/$P$5</f>
        <v>3597.5765311199998</v>
      </c>
      <c r="R73" s="108">
        <f>(G73+K73)/$P$5</f>
        <v>21.725134600000001</v>
      </c>
    </row>
    <row r="74" spans="1:18" s="146" customFormat="1" x14ac:dyDescent="0.25">
      <c r="A74" s="133">
        <v>1213111</v>
      </c>
      <c r="B74" s="114">
        <v>1213111</v>
      </c>
      <c r="C74" s="132" t="s">
        <v>56</v>
      </c>
      <c r="D74" s="124">
        <v>212501595.43000001</v>
      </c>
      <c r="E74" s="123">
        <v>203081174.34999999</v>
      </c>
      <c r="F74" s="123">
        <v>0</v>
      </c>
      <c r="G74" s="123">
        <v>0</v>
      </c>
      <c r="H74" s="122">
        <v>203081174.34999999</v>
      </c>
      <c r="I74" s="123">
        <v>0</v>
      </c>
      <c r="J74" s="123">
        <v>0</v>
      </c>
      <c r="K74" s="123">
        <v>0</v>
      </c>
      <c r="L74" s="122">
        <v>0</v>
      </c>
      <c r="M74" s="121">
        <v>203081174.34999999</v>
      </c>
      <c r="N74" s="121">
        <v>9420421.0800000131</v>
      </c>
      <c r="O74" s="120">
        <v>0.95566893951578269</v>
      </c>
      <c r="P74" s="108">
        <f>E74/$P$5</f>
        <v>203.08117435</v>
      </c>
      <c r="Q74" s="108">
        <f>F74/$P$5</f>
        <v>0</v>
      </c>
      <c r="R74" s="108">
        <f>(G74+K74)/$P$5</f>
        <v>0</v>
      </c>
    </row>
    <row r="75" spans="1:18" s="146" customFormat="1" x14ac:dyDescent="0.25">
      <c r="A75" s="133">
        <v>1213112</v>
      </c>
      <c r="B75" s="114">
        <v>1213112</v>
      </c>
      <c r="C75" s="132" t="s">
        <v>55</v>
      </c>
      <c r="D75" s="124">
        <v>4395008447.5200005</v>
      </c>
      <c r="E75" s="123">
        <v>665431334.54999995</v>
      </c>
      <c r="F75" s="123">
        <v>3597576531.1199999</v>
      </c>
      <c r="G75" s="123">
        <v>21725134.600000001</v>
      </c>
      <c r="H75" s="122">
        <v>4284733000.27</v>
      </c>
      <c r="I75" s="123">
        <v>0</v>
      </c>
      <c r="J75" s="123">
        <v>0</v>
      </c>
      <c r="K75" s="123">
        <v>0</v>
      </c>
      <c r="L75" s="122">
        <v>0</v>
      </c>
      <c r="M75" s="121">
        <v>4284733000.27</v>
      </c>
      <c r="N75" s="121">
        <v>110275447.25000048</v>
      </c>
      <c r="O75" s="120">
        <v>0.97490893394932465</v>
      </c>
      <c r="P75" s="108">
        <f>E75/$P$5</f>
        <v>665.43133454999997</v>
      </c>
      <c r="Q75" s="108">
        <f>F75/$P$5</f>
        <v>3597.5765311199998</v>
      </c>
      <c r="R75" s="108">
        <f>(G75+K75)/$P$5</f>
        <v>21.725134600000001</v>
      </c>
    </row>
    <row r="76" spans="1:18" x14ac:dyDescent="0.25">
      <c r="A76" s="126" t="s">
        <v>9</v>
      </c>
      <c r="B76" s="114"/>
      <c r="C76" s="125" t="s">
        <v>190</v>
      </c>
      <c r="D76" s="135">
        <v>1520962616.0799999</v>
      </c>
      <c r="E76" s="121">
        <v>767722100.63999999</v>
      </c>
      <c r="F76" s="121">
        <v>646444460.82999992</v>
      </c>
      <c r="G76" s="121">
        <v>9322652.5999999996</v>
      </c>
      <c r="H76" s="134">
        <v>1423489214.0699999</v>
      </c>
      <c r="I76" s="121">
        <v>0</v>
      </c>
      <c r="J76" s="121">
        <v>0</v>
      </c>
      <c r="K76" s="121">
        <v>0</v>
      </c>
      <c r="L76" s="134">
        <v>0</v>
      </c>
      <c r="M76" s="121">
        <v>1423489214.0699999</v>
      </c>
      <c r="N76" s="121">
        <v>97473402.01000011</v>
      </c>
      <c r="O76" s="120">
        <v>0.93591334791566427</v>
      </c>
      <c r="P76" s="108">
        <f>E76/$P$5</f>
        <v>767.72210064000001</v>
      </c>
      <c r="Q76" s="108">
        <f>F76/$P$5</f>
        <v>646.44446082999991</v>
      </c>
      <c r="R76" s="108">
        <f>(G76+K76)/$P$5</f>
        <v>9.3226525999999996</v>
      </c>
    </row>
    <row r="77" spans="1:18" s="146" customFormat="1" x14ac:dyDescent="0.25">
      <c r="A77" s="133">
        <v>1214111</v>
      </c>
      <c r="B77" s="114">
        <v>1214111</v>
      </c>
      <c r="C77" s="132" t="s">
        <v>107</v>
      </c>
      <c r="D77" s="124">
        <v>201642040.86000001</v>
      </c>
      <c r="E77" s="123">
        <v>111372761.64</v>
      </c>
      <c r="F77" s="123">
        <v>60000000</v>
      </c>
      <c r="G77" s="123">
        <v>0</v>
      </c>
      <c r="H77" s="122">
        <v>171372761.63999999</v>
      </c>
      <c r="I77" s="123">
        <v>0</v>
      </c>
      <c r="J77" s="123">
        <v>0</v>
      </c>
      <c r="K77" s="123">
        <v>0</v>
      </c>
      <c r="L77" s="122">
        <v>0</v>
      </c>
      <c r="M77" s="121">
        <v>171372761.63999999</v>
      </c>
      <c r="N77" s="121">
        <v>30269279.220000029</v>
      </c>
      <c r="O77" s="120">
        <v>0.84988606993411664</v>
      </c>
      <c r="P77" s="108">
        <f>E77/$P$5</f>
        <v>111.37276164000001</v>
      </c>
      <c r="Q77" s="108">
        <f>F77/$P$5</f>
        <v>60</v>
      </c>
      <c r="R77" s="108">
        <f>(G77+K77)/$P$5</f>
        <v>0</v>
      </c>
    </row>
    <row r="78" spans="1:18" s="146" customFormat="1" ht="30.75" x14ac:dyDescent="0.25">
      <c r="A78" s="133">
        <v>1214112</v>
      </c>
      <c r="B78" s="114">
        <v>1214112</v>
      </c>
      <c r="C78" s="132" t="s">
        <v>106</v>
      </c>
      <c r="D78" s="124">
        <v>601321986.24000001</v>
      </c>
      <c r="E78" s="123">
        <v>251230939</v>
      </c>
      <c r="F78" s="123">
        <v>336097894.82999998</v>
      </c>
      <c r="G78" s="123">
        <v>9322652.5999999996</v>
      </c>
      <c r="H78" s="122">
        <v>596651486.42999995</v>
      </c>
      <c r="I78" s="123">
        <v>0</v>
      </c>
      <c r="J78" s="123">
        <v>0</v>
      </c>
      <c r="K78" s="123">
        <v>0</v>
      </c>
      <c r="L78" s="122">
        <v>0</v>
      </c>
      <c r="M78" s="121">
        <v>596651486.42999995</v>
      </c>
      <c r="N78" s="121">
        <v>4670499.810000062</v>
      </c>
      <c r="O78" s="120">
        <v>0.99223294687891894</v>
      </c>
      <c r="P78" s="108">
        <f>E78/$P$5</f>
        <v>251.23093900000001</v>
      </c>
      <c r="Q78" s="108">
        <f>F78/$P$5</f>
        <v>336.09789482999997</v>
      </c>
      <c r="R78" s="108">
        <f>(G78+K78)/$P$5</f>
        <v>9.3226525999999996</v>
      </c>
    </row>
    <row r="79" spans="1:18" s="146" customFormat="1" x14ac:dyDescent="0.25">
      <c r="A79" s="133">
        <v>1214113</v>
      </c>
      <c r="B79" s="114">
        <v>1214113</v>
      </c>
      <c r="C79" s="132" t="s">
        <v>105</v>
      </c>
      <c r="D79" s="124">
        <v>717998588.98000002</v>
      </c>
      <c r="E79" s="123">
        <v>405118400</v>
      </c>
      <c r="F79" s="123">
        <v>250346566</v>
      </c>
      <c r="G79" s="123">
        <v>0</v>
      </c>
      <c r="H79" s="122">
        <v>655464966</v>
      </c>
      <c r="I79" s="123">
        <v>0</v>
      </c>
      <c r="J79" s="123">
        <v>0</v>
      </c>
      <c r="K79" s="123">
        <v>0</v>
      </c>
      <c r="L79" s="122">
        <v>0</v>
      </c>
      <c r="M79" s="121">
        <v>655464966</v>
      </c>
      <c r="N79" s="121">
        <v>62533622.980000019</v>
      </c>
      <c r="O79" s="120">
        <v>0.91290564641800165</v>
      </c>
      <c r="P79" s="108">
        <f>E79/$P$5</f>
        <v>405.11840000000001</v>
      </c>
      <c r="Q79" s="108">
        <f>F79/$P$5</f>
        <v>250.346566</v>
      </c>
      <c r="R79" s="108">
        <f>(G79+K79)/$P$5</f>
        <v>0</v>
      </c>
    </row>
    <row r="80" spans="1:18" s="146" customFormat="1" ht="30.75" x14ac:dyDescent="0.25">
      <c r="A80" s="133">
        <v>1214114</v>
      </c>
      <c r="B80" s="114">
        <v>1214114</v>
      </c>
      <c r="C80" s="132" t="s">
        <v>104</v>
      </c>
      <c r="D80" s="124">
        <v>0</v>
      </c>
      <c r="E80" s="123">
        <v>0</v>
      </c>
      <c r="F80" s="123">
        <v>0</v>
      </c>
      <c r="G80" s="123">
        <v>0</v>
      </c>
      <c r="H80" s="122">
        <v>0</v>
      </c>
      <c r="I80" s="123">
        <v>0</v>
      </c>
      <c r="J80" s="123">
        <v>0</v>
      </c>
      <c r="K80" s="123">
        <v>0</v>
      </c>
      <c r="L80" s="122">
        <v>0</v>
      </c>
      <c r="M80" s="121">
        <v>0</v>
      </c>
      <c r="N80" s="121">
        <v>0</v>
      </c>
      <c r="O80" s="120">
        <v>0</v>
      </c>
      <c r="P80" s="108">
        <f>E80/$P$5</f>
        <v>0</v>
      </c>
      <c r="Q80" s="108">
        <f>F80/$P$5</f>
        <v>0</v>
      </c>
      <c r="R80" s="108">
        <f>(G80+K80)/$P$5</f>
        <v>0</v>
      </c>
    </row>
    <row r="81" spans="1:18" x14ac:dyDescent="0.25">
      <c r="A81" s="126" t="s">
        <v>9</v>
      </c>
      <c r="B81" s="114"/>
      <c r="C81" s="125" t="s">
        <v>189</v>
      </c>
      <c r="D81" s="135">
        <v>2165152719.0899992</v>
      </c>
      <c r="E81" s="121">
        <v>943676207.40999997</v>
      </c>
      <c r="F81" s="121">
        <v>1119938434.3599999</v>
      </c>
      <c r="G81" s="121">
        <v>18159011.16</v>
      </c>
      <c r="H81" s="134">
        <v>2081773652.9300001</v>
      </c>
      <c r="I81" s="121">
        <v>0</v>
      </c>
      <c r="J81" s="121">
        <v>0</v>
      </c>
      <c r="K81" s="121">
        <v>0</v>
      </c>
      <c r="L81" s="134">
        <v>0</v>
      </c>
      <c r="M81" s="121">
        <v>2081773652.9300001</v>
      </c>
      <c r="N81" s="121">
        <v>83379066.159999728</v>
      </c>
      <c r="O81" s="120">
        <v>0.96149044572013243</v>
      </c>
      <c r="P81" s="108">
        <f>E81/$P$5</f>
        <v>943.67620740999996</v>
      </c>
      <c r="Q81" s="108">
        <f>F81/$P$5</f>
        <v>1119.93843436</v>
      </c>
      <c r="R81" s="108">
        <f>(G81+K81)/$P$5</f>
        <v>18.159011159999999</v>
      </c>
    </row>
    <row r="82" spans="1:18" s="146" customFormat="1" x14ac:dyDescent="0.25">
      <c r="A82" s="133">
        <v>1215111</v>
      </c>
      <c r="B82" s="114">
        <v>1215111</v>
      </c>
      <c r="C82" s="132" t="s">
        <v>56</v>
      </c>
      <c r="D82" s="124">
        <v>150959097.08000001</v>
      </c>
      <c r="E82" s="123">
        <v>170783669.52000001</v>
      </c>
      <c r="F82" s="123">
        <v>36558318.039999999</v>
      </c>
      <c r="G82" s="123">
        <v>11663727.5</v>
      </c>
      <c r="H82" s="122">
        <v>219005715.06</v>
      </c>
      <c r="I82" s="123">
        <v>0</v>
      </c>
      <c r="J82" s="123">
        <v>0</v>
      </c>
      <c r="K82" s="123">
        <v>0</v>
      </c>
      <c r="L82" s="122">
        <v>0</v>
      </c>
      <c r="M82" s="121">
        <v>219005715.06</v>
      </c>
      <c r="N82" s="121">
        <v>-68046617.979999989</v>
      </c>
      <c r="O82" s="120">
        <v>1.4507619566904209</v>
      </c>
      <c r="P82" s="108">
        <f>E82/$P$5</f>
        <v>170.78366952000002</v>
      </c>
      <c r="Q82" s="108">
        <f>F82/$P$5</f>
        <v>36.558318039999996</v>
      </c>
      <c r="R82" s="108">
        <f>(G82+K82)/$P$5</f>
        <v>11.6637275</v>
      </c>
    </row>
    <row r="83" spans="1:18" s="146" customFormat="1" x14ac:dyDescent="0.25">
      <c r="A83" s="133">
        <v>1215112</v>
      </c>
      <c r="B83" s="114">
        <v>1215112</v>
      </c>
      <c r="C83" s="132" t="s">
        <v>25</v>
      </c>
      <c r="D83" s="124">
        <v>1451206777.8499999</v>
      </c>
      <c r="E83" s="123">
        <v>472853290.47000003</v>
      </c>
      <c r="F83" s="123">
        <v>837038058.38999999</v>
      </c>
      <c r="G83" s="123">
        <v>6495283.6599999992</v>
      </c>
      <c r="H83" s="122">
        <v>1316386632.5200002</v>
      </c>
      <c r="I83" s="123">
        <v>0</v>
      </c>
      <c r="J83" s="123">
        <v>0</v>
      </c>
      <c r="K83" s="123">
        <v>0</v>
      </c>
      <c r="L83" s="122">
        <v>0</v>
      </c>
      <c r="M83" s="121">
        <v>1316386632.5200002</v>
      </c>
      <c r="N83" s="121">
        <v>134820145.32999969</v>
      </c>
      <c r="O83" s="120">
        <v>0.90709790817698688</v>
      </c>
      <c r="P83" s="108">
        <f>E83/$P$5</f>
        <v>472.85329047000005</v>
      </c>
      <c r="Q83" s="108">
        <f>F83/$P$5</f>
        <v>837.03805838999995</v>
      </c>
      <c r="R83" s="108">
        <f>(G83+K83)/$P$5</f>
        <v>6.4952836599999992</v>
      </c>
    </row>
    <row r="84" spans="1:18" s="146" customFormat="1" ht="30.75" x14ac:dyDescent="0.25">
      <c r="A84" s="133">
        <v>1215113</v>
      </c>
      <c r="B84" s="114">
        <v>1215113</v>
      </c>
      <c r="C84" s="132" t="s">
        <v>102</v>
      </c>
      <c r="D84" s="124">
        <v>57622650.899999999</v>
      </c>
      <c r="E84" s="123">
        <v>0</v>
      </c>
      <c r="F84" s="123">
        <v>52028532</v>
      </c>
      <c r="G84" s="123">
        <v>0</v>
      </c>
      <c r="H84" s="122">
        <v>52028532</v>
      </c>
      <c r="I84" s="123">
        <v>0</v>
      </c>
      <c r="J84" s="123">
        <v>0</v>
      </c>
      <c r="K84" s="123">
        <v>0</v>
      </c>
      <c r="L84" s="122">
        <v>0</v>
      </c>
      <c r="M84" s="121">
        <v>52028532</v>
      </c>
      <c r="N84" s="121">
        <v>5594118.8999999985</v>
      </c>
      <c r="O84" s="120">
        <v>0.90291805717671347</v>
      </c>
      <c r="P84" s="108">
        <f>E84/$P$5</f>
        <v>0</v>
      </c>
      <c r="Q84" s="108">
        <f>F84/$P$5</f>
        <v>52.028531999999998</v>
      </c>
      <c r="R84" s="108">
        <f>(G84+K84)/$P$5</f>
        <v>0</v>
      </c>
    </row>
    <row r="85" spans="1:18" ht="45.75" x14ac:dyDescent="0.25">
      <c r="A85" s="133">
        <v>1215214</v>
      </c>
      <c r="B85" s="114">
        <v>1215214</v>
      </c>
      <c r="C85" s="132" t="s">
        <v>188</v>
      </c>
      <c r="D85" s="124">
        <v>37368418.870000005</v>
      </c>
      <c r="E85" s="123">
        <v>19968273.039999999</v>
      </c>
      <c r="F85" s="123">
        <v>16788598.770000003</v>
      </c>
      <c r="G85" s="123">
        <v>0</v>
      </c>
      <c r="H85" s="122">
        <v>36756871.810000002</v>
      </c>
      <c r="I85" s="123">
        <v>0</v>
      </c>
      <c r="J85" s="123">
        <v>0</v>
      </c>
      <c r="K85" s="123">
        <v>0</v>
      </c>
      <c r="L85" s="122">
        <v>0</v>
      </c>
      <c r="M85" s="121">
        <v>36756871.810000002</v>
      </c>
      <c r="N85" s="121">
        <v>611547.06000000238</v>
      </c>
      <c r="O85" s="120">
        <v>0.98363465518497062</v>
      </c>
      <c r="P85" s="108">
        <f>E85/$P$5</f>
        <v>19.96827304</v>
      </c>
      <c r="Q85" s="108">
        <f>F85/$P$5</f>
        <v>16.788598770000004</v>
      </c>
      <c r="R85" s="108">
        <f>(G85+K85)/$P$5</f>
        <v>0</v>
      </c>
    </row>
    <row r="86" spans="1:18" ht="30.75" x14ac:dyDescent="0.25">
      <c r="A86" s="133">
        <v>1215116</v>
      </c>
      <c r="B86" s="114">
        <v>1215216</v>
      </c>
      <c r="C86" s="132" t="s">
        <v>101</v>
      </c>
      <c r="D86" s="124">
        <v>58269817.07</v>
      </c>
      <c r="E86" s="123">
        <v>38274007.240000002</v>
      </c>
      <c r="F86" s="123">
        <v>13763974.59</v>
      </c>
      <c r="G86" s="123">
        <v>0</v>
      </c>
      <c r="H86" s="122">
        <v>52037981.829999998</v>
      </c>
      <c r="I86" s="123">
        <v>0</v>
      </c>
      <c r="J86" s="123">
        <v>0</v>
      </c>
      <c r="K86" s="123">
        <v>0</v>
      </c>
      <c r="L86" s="122">
        <v>0</v>
      </c>
      <c r="M86" s="121">
        <v>52037981.829999998</v>
      </c>
      <c r="N86" s="121">
        <v>6231835.2400000021</v>
      </c>
      <c r="O86" s="120">
        <v>0.89305208848495876</v>
      </c>
      <c r="P86" s="108">
        <f>E86/$P$5</f>
        <v>38.274007240000003</v>
      </c>
      <c r="Q86" s="108">
        <f>F86/$P$5</f>
        <v>13.76397459</v>
      </c>
      <c r="R86" s="108">
        <f>(G86+K86)/$P$5</f>
        <v>0</v>
      </c>
    </row>
    <row r="87" spans="1:18" ht="30.75" x14ac:dyDescent="0.25">
      <c r="A87" s="133">
        <v>1215117</v>
      </c>
      <c r="B87" s="114">
        <v>1215217</v>
      </c>
      <c r="C87" s="132" t="s">
        <v>100</v>
      </c>
      <c r="D87" s="124">
        <v>66185191.450000003</v>
      </c>
      <c r="E87" s="123">
        <v>50140599.360000007</v>
      </c>
      <c r="F87" s="123">
        <v>13015668.640000001</v>
      </c>
      <c r="G87" s="123">
        <v>0</v>
      </c>
      <c r="H87" s="122">
        <v>63156268.000000007</v>
      </c>
      <c r="I87" s="123">
        <v>0</v>
      </c>
      <c r="J87" s="123">
        <v>0</v>
      </c>
      <c r="K87" s="123">
        <v>0</v>
      </c>
      <c r="L87" s="122">
        <v>0</v>
      </c>
      <c r="M87" s="121">
        <v>63156268.000000007</v>
      </c>
      <c r="N87" s="121">
        <v>3028923.4499999955</v>
      </c>
      <c r="O87" s="120">
        <v>0.9542356321158606</v>
      </c>
      <c r="P87" s="108">
        <f>E87/$P$5</f>
        <v>50.14059936000001</v>
      </c>
      <c r="Q87" s="108">
        <f>F87/$P$5</f>
        <v>13.015668640000001</v>
      </c>
      <c r="R87" s="108">
        <f>(G87+K87)/$P$5</f>
        <v>0</v>
      </c>
    </row>
    <row r="88" spans="1:18" x14ac:dyDescent="0.25">
      <c r="A88" s="133">
        <v>1215118</v>
      </c>
      <c r="B88" s="114">
        <v>1215218</v>
      </c>
      <c r="C88" s="132" t="s">
        <v>99</v>
      </c>
      <c r="D88" s="124">
        <v>65623789.339999996</v>
      </c>
      <c r="E88" s="123">
        <v>46221070</v>
      </c>
      <c r="F88" s="123">
        <v>18513192.18</v>
      </c>
      <c r="G88" s="123">
        <v>0</v>
      </c>
      <c r="H88" s="122">
        <v>64734262.18</v>
      </c>
      <c r="I88" s="123">
        <v>0</v>
      </c>
      <c r="J88" s="123">
        <v>0</v>
      </c>
      <c r="K88" s="123">
        <v>0</v>
      </c>
      <c r="L88" s="122">
        <v>0</v>
      </c>
      <c r="M88" s="121">
        <v>64734262.18</v>
      </c>
      <c r="N88" s="121">
        <v>889527.15999999642</v>
      </c>
      <c r="O88" s="120">
        <v>0.98644505035527108</v>
      </c>
      <c r="P88" s="108">
        <f>E88/$P$5</f>
        <v>46.221069999999997</v>
      </c>
      <c r="Q88" s="108">
        <f>F88/$P$5</f>
        <v>18.513192180000001</v>
      </c>
      <c r="R88" s="108">
        <f>(G88+K88)/$P$5</f>
        <v>0</v>
      </c>
    </row>
    <row r="89" spans="1:18" ht="30.75" x14ac:dyDescent="0.25">
      <c r="A89" s="133">
        <v>1215119</v>
      </c>
      <c r="B89" s="114">
        <v>1215219</v>
      </c>
      <c r="C89" s="132" t="s">
        <v>98</v>
      </c>
      <c r="D89" s="124">
        <v>159801106.83000001</v>
      </c>
      <c r="E89" s="123">
        <v>110953585.76999998</v>
      </c>
      <c r="F89" s="123">
        <v>66327146.909999996</v>
      </c>
      <c r="G89" s="123">
        <v>0</v>
      </c>
      <c r="H89" s="122">
        <v>177280732.67999998</v>
      </c>
      <c r="I89" s="123">
        <v>0</v>
      </c>
      <c r="J89" s="123">
        <v>0</v>
      </c>
      <c r="K89" s="123">
        <v>0</v>
      </c>
      <c r="L89" s="122">
        <v>0</v>
      </c>
      <c r="M89" s="121">
        <v>177280732.67999998</v>
      </c>
      <c r="N89" s="121">
        <v>-17479625.849999964</v>
      </c>
      <c r="O89" s="120">
        <v>1.1093836344237289</v>
      </c>
      <c r="P89" s="108">
        <f>E89/$P$5</f>
        <v>110.95358576999998</v>
      </c>
      <c r="Q89" s="108">
        <f>F89/$P$5</f>
        <v>66.327146909999996</v>
      </c>
      <c r="R89" s="108">
        <f>(G89+K89)/$P$5</f>
        <v>0</v>
      </c>
    </row>
    <row r="90" spans="1:18" ht="30.75" x14ac:dyDescent="0.25">
      <c r="A90" s="133">
        <v>1215220</v>
      </c>
      <c r="B90" s="114">
        <v>1215220</v>
      </c>
      <c r="C90" s="132" t="s">
        <v>92</v>
      </c>
      <c r="D90" s="124">
        <v>30645463.370000001</v>
      </c>
      <c r="E90" s="123">
        <v>14094566.65</v>
      </c>
      <c r="F90" s="123">
        <v>3135973.62</v>
      </c>
      <c r="G90" s="123">
        <v>0</v>
      </c>
      <c r="H90" s="122">
        <v>17230540.27</v>
      </c>
      <c r="I90" s="123">
        <v>0</v>
      </c>
      <c r="J90" s="123">
        <v>0</v>
      </c>
      <c r="K90" s="123">
        <v>0</v>
      </c>
      <c r="L90" s="122">
        <v>0</v>
      </c>
      <c r="M90" s="121">
        <v>17230540.27</v>
      </c>
      <c r="N90" s="121">
        <v>13414923.100000001</v>
      </c>
      <c r="O90" s="120">
        <v>0.56225419279734645</v>
      </c>
      <c r="P90" s="108">
        <f>E90/$P$5</f>
        <v>14.094566650000001</v>
      </c>
      <c r="Q90" s="108">
        <f>F90/$P$5</f>
        <v>3.1359736200000001</v>
      </c>
      <c r="R90" s="108">
        <f>(G90+K90)/$P$5</f>
        <v>0</v>
      </c>
    </row>
    <row r="91" spans="1:18" x14ac:dyDescent="0.25">
      <c r="A91" s="133">
        <v>1215121</v>
      </c>
      <c r="B91" s="114">
        <v>1215221</v>
      </c>
      <c r="C91" s="132" t="s">
        <v>97</v>
      </c>
      <c r="D91" s="124">
        <v>52200000</v>
      </c>
      <c r="E91" s="123">
        <v>0</v>
      </c>
      <c r="F91" s="123">
        <v>52200000</v>
      </c>
      <c r="G91" s="123">
        <v>0</v>
      </c>
      <c r="H91" s="122">
        <v>52200000</v>
      </c>
      <c r="I91" s="123">
        <v>0</v>
      </c>
      <c r="J91" s="123">
        <v>0</v>
      </c>
      <c r="K91" s="123">
        <v>0</v>
      </c>
      <c r="L91" s="122">
        <v>0</v>
      </c>
      <c r="M91" s="121">
        <v>52200000</v>
      </c>
      <c r="N91" s="121">
        <v>0</v>
      </c>
      <c r="O91" s="120">
        <v>1</v>
      </c>
      <c r="P91" s="108">
        <f>E91/$P$5</f>
        <v>0</v>
      </c>
      <c r="Q91" s="108">
        <f>F91/$P$5</f>
        <v>52.2</v>
      </c>
      <c r="R91" s="108">
        <f>(G91+K91)/$P$5</f>
        <v>0</v>
      </c>
    </row>
    <row r="92" spans="1:18" ht="31.5" customHeight="1" x14ac:dyDescent="0.25">
      <c r="A92" s="133">
        <v>1215122</v>
      </c>
      <c r="B92" s="114">
        <v>1215222</v>
      </c>
      <c r="C92" s="132" t="s">
        <v>96</v>
      </c>
      <c r="D92" s="124">
        <v>32693748.729999997</v>
      </c>
      <c r="E92" s="123">
        <v>20387145.359999999</v>
      </c>
      <c r="F92" s="123">
        <v>9568971.2199999988</v>
      </c>
      <c r="G92" s="123">
        <v>0</v>
      </c>
      <c r="H92" s="122">
        <v>29956116.579999998</v>
      </c>
      <c r="I92" s="123">
        <v>0</v>
      </c>
      <c r="J92" s="123">
        <v>0</v>
      </c>
      <c r="K92" s="123">
        <v>0</v>
      </c>
      <c r="L92" s="122">
        <v>0</v>
      </c>
      <c r="M92" s="121">
        <v>29956116.579999998</v>
      </c>
      <c r="N92" s="121">
        <v>2737632.1499999985</v>
      </c>
      <c r="O92" s="120">
        <v>0.91626435461382472</v>
      </c>
      <c r="P92" s="108">
        <f>E92/$P$5</f>
        <v>20.387145359999998</v>
      </c>
      <c r="Q92" s="108">
        <f>F92/$P$5</f>
        <v>9.5689712199999981</v>
      </c>
      <c r="R92" s="108">
        <f>(G92+K92)/$P$5</f>
        <v>0</v>
      </c>
    </row>
    <row r="93" spans="1:18" ht="31.5" customHeight="1" x14ac:dyDescent="0.25">
      <c r="A93" s="133">
        <v>1215123</v>
      </c>
      <c r="B93" s="114">
        <v>1215123</v>
      </c>
      <c r="C93" s="132" t="s">
        <v>95</v>
      </c>
      <c r="D93" s="124">
        <v>2576657.6</v>
      </c>
      <c r="E93" s="123">
        <v>0</v>
      </c>
      <c r="F93" s="123">
        <v>1000000</v>
      </c>
      <c r="G93" s="123">
        <v>0</v>
      </c>
      <c r="H93" s="122">
        <v>1000000</v>
      </c>
      <c r="I93" s="123">
        <v>0</v>
      </c>
      <c r="J93" s="123">
        <v>0</v>
      </c>
      <c r="K93" s="123">
        <v>0</v>
      </c>
      <c r="L93" s="122">
        <v>0</v>
      </c>
      <c r="M93" s="121">
        <v>1000000</v>
      </c>
      <c r="N93" s="121">
        <v>1576657.6</v>
      </c>
      <c r="O93" s="120">
        <v>0.38809968386952148</v>
      </c>
      <c r="P93" s="108">
        <f>E93/$P$5</f>
        <v>0</v>
      </c>
      <c r="Q93" s="108">
        <f>F93/$P$5</f>
        <v>1</v>
      </c>
      <c r="R93" s="108">
        <f>(G93+K93)/$P$5</f>
        <v>0</v>
      </c>
    </row>
    <row r="94" spans="1:18" x14ac:dyDescent="0.25">
      <c r="A94" s="126" t="s">
        <v>9</v>
      </c>
      <c r="B94" s="114"/>
      <c r="C94" s="125" t="s">
        <v>187</v>
      </c>
      <c r="D94" s="135">
        <v>3668218813.5220609</v>
      </c>
      <c r="E94" s="121">
        <v>2039730246.45</v>
      </c>
      <c r="F94" s="121">
        <v>992185894.5999999</v>
      </c>
      <c r="G94" s="121">
        <v>39574425.5</v>
      </c>
      <c r="H94" s="134">
        <v>3071490566.5499997</v>
      </c>
      <c r="I94" s="121">
        <v>0</v>
      </c>
      <c r="J94" s="121">
        <v>0</v>
      </c>
      <c r="K94" s="121">
        <v>551699999</v>
      </c>
      <c r="L94" s="134">
        <v>551699999</v>
      </c>
      <c r="M94" s="121">
        <v>3623190565.5499997</v>
      </c>
      <c r="N94" s="121">
        <v>45028247.972061113</v>
      </c>
      <c r="O94" s="120">
        <v>0.98772476499873052</v>
      </c>
      <c r="P94" s="108">
        <f>E94/$P$5</f>
        <v>2039.7302464500001</v>
      </c>
      <c r="Q94" s="108">
        <f>F94/$P$5</f>
        <v>992.18589459999987</v>
      </c>
      <c r="R94" s="108">
        <f>(G94+K94)/$P$5</f>
        <v>591.27442450000001</v>
      </c>
    </row>
    <row r="95" spans="1:18" s="146" customFormat="1" x14ac:dyDescent="0.25">
      <c r="A95" s="133">
        <v>1216111</v>
      </c>
      <c r="B95" s="114">
        <v>1216111</v>
      </c>
      <c r="C95" s="132" t="s">
        <v>56</v>
      </c>
      <c r="D95" s="124">
        <v>374317307.56999999</v>
      </c>
      <c r="E95" s="123">
        <v>97267809.969999999</v>
      </c>
      <c r="F95" s="123">
        <v>259012669.56999999</v>
      </c>
      <c r="G95" s="123">
        <v>4524400</v>
      </c>
      <c r="H95" s="122">
        <v>360804879.53999996</v>
      </c>
      <c r="I95" s="123">
        <v>0</v>
      </c>
      <c r="J95" s="123">
        <v>0</v>
      </c>
      <c r="K95" s="123">
        <v>0</v>
      </c>
      <c r="L95" s="122">
        <v>0</v>
      </c>
      <c r="M95" s="121">
        <v>360804879.53999996</v>
      </c>
      <c r="N95" s="121">
        <v>13512428.030000031</v>
      </c>
      <c r="O95" s="120">
        <v>0.96390114013770756</v>
      </c>
      <c r="P95" s="108">
        <f>E95/$P$5</f>
        <v>97.267809970000002</v>
      </c>
      <c r="Q95" s="108">
        <f>F95/$P$5</f>
        <v>259.01266957000001</v>
      </c>
      <c r="R95" s="108">
        <f>(G95+K95)/$P$5</f>
        <v>4.5244</v>
      </c>
    </row>
    <row r="96" spans="1:18" s="146" customFormat="1" x14ac:dyDescent="0.25">
      <c r="A96" s="133">
        <v>1216112</v>
      </c>
      <c r="B96" s="114">
        <v>1216112</v>
      </c>
      <c r="C96" s="132" t="s">
        <v>55</v>
      </c>
      <c r="D96" s="124">
        <v>3224564875.7520609</v>
      </c>
      <c r="E96" s="123">
        <v>1929329518.1700001</v>
      </c>
      <c r="F96" s="123">
        <v>715337700.02999997</v>
      </c>
      <c r="G96" s="123">
        <v>35050025.5</v>
      </c>
      <c r="H96" s="122">
        <v>2679717243.6999998</v>
      </c>
      <c r="I96" s="123">
        <v>0</v>
      </c>
      <c r="J96" s="123">
        <v>0</v>
      </c>
      <c r="K96" s="123">
        <v>551699999</v>
      </c>
      <c r="L96" s="122">
        <v>551699999</v>
      </c>
      <c r="M96" s="121">
        <v>3231417242.6999998</v>
      </c>
      <c r="N96" s="121">
        <v>-6852366.9479389191</v>
      </c>
      <c r="O96" s="120">
        <v>1.0021250516618434</v>
      </c>
      <c r="P96" s="108">
        <f>E96/$P$5</f>
        <v>1929.32951817</v>
      </c>
      <c r="Q96" s="108">
        <f>F96/$P$5</f>
        <v>715.33770002999995</v>
      </c>
      <c r="R96" s="108">
        <f>(G96+K96)/$P$5</f>
        <v>586.75002449999999</v>
      </c>
    </row>
    <row r="97" spans="1:18" x14ac:dyDescent="0.25">
      <c r="A97" s="133">
        <v>1216115</v>
      </c>
      <c r="B97" s="114">
        <v>1216215</v>
      </c>
      <c r="C97" s="132" t="s">
        <v>90</v>
      </c>
      <c r="D97" s="124">
        <v>12870165.199999999</v>
      </c>
      <c r="E97" s="123">
        <v>11537844.98</v>
      </c>
      <c r="F97" s="123">
        <v>293970</v>
      </c>
      <c r="G97" s="123">
        <v>0</v>
      </c>
      <c r="H97" s="122">
        <v>11831814.98</v>
      </c>
      <c r="I97" s="123">
        <v>0</v>
      </c>
      <c r="J97" s="123">
        <v>0</v>
      </c>
      <c r="K97" s="123">
        <v>0</v>
      </c>
      <c r="L97" s="122">
        <v>0</v>
      </c>
      <c r="M97" s="121">
        <v>11831814.98</v>
      </c>
      <c r="N97" s="121">
        <v>1038350.2199999988</v>
      </c>
      <c r="O97" s="120">
        <v>0.91932114282418076</v>
      </c>
      <c r="P97" s="108">
        <f>E97/$P$5</f>
        <v>11.537844980000001</v>
      </c>
      <c r="Q97" s="108">
        <f>F97/$P$5</f>
        <v>0.29397000000000001</v>
      </c>
      <c r="R97" s="108">
        <f>(G97+K97)/$P$5</f>
        <v>0</v>
      </c>
    </row>
    <row r="98" spans="1:18" x14ac:dyDescent="0.25">
      <c r="A98" s="133">
        <v>1216117</v>
      </c>
      <c r="B98" s="114">
        <v>1216217</v>
      </c>
      <c r="C98" s="132" t="s">
        <v>89</v>
      </c>
      <c r="D98" s="124">
        <v>0</v>
      </c>
      <c r="E98" s="123">
        <v>0</v>
      </c>
      <c r="F98" s="123">
        <v>0</v>
      </c>
      <c r="G98" s="123">
        <v>0</v>
      </c>
      <c r="H98" s="122">
        <v>0</v>
      </c>
      <c r="I98" s="123">
        <v>0</v>
      </c>
      <c r="J98" s="123">
        <v>0</v>
      </c>
      <c r="K98" s="123">
        <v>0</v>
      </c>
      <c r="L98" s="122">
        <v>0</v>
      </c>
      <c r="M98" s="121">
        <v>0</v>
      </c>
      <c r="N98" s="121">
        <v>0</v>
      </c>
      <c r="O98" s="120">
        <v>0</v>
      </c>
      <c r="P98" s="108">
        <f>E98/$P$5</f>
        <v>0</v>
      </c>
      <c r="Q98" s="108">
        <f>F98/$P$5</f>
        <v>0</v>
      </c>
      <c r="R98" s="108">
        <f>(G98+K98)/$P$5</f>
        <v>0</v>
      </c>
    </row>
    <row r="99" spans="1:18" x14ac:dyDescent="0.25">
      <c r="A99" s="133">
        <v>1216118</v>
      </c>
      <c r="B99" s="114">
        <v>1216218</v>
      </c>
      <c r="C99" s="132" t="s">
        <v>186</v>
      </c>
      <c r="D99" s="124">
        <v>56466465</v>
      </c>
      <c r="E99" s="123">
        <v>1595073.33</v>
      </c>
      <c r="F99" s="123">
        <v>17541555</v>
      </c>
      <c r="G99" s="123">
        <v>0</v>
      </c>
      <c r="H99" s="122">
        <v>19136628.329999998</v>
      </c>
      <c r="I99" s="123">
        <v>0</v>
      </c>
      <c r="J99" s="123">
        <v>0</v>
      </c>
      <c r="K99" s="123">
        <v>0</v>
      </c>
      <c r="L99" s="122">
        <v>0</v>
      </c>
      <c r="M99" s="121">
        <v>19136628.329999998</v>
      </c>
      <c r="N99" s="121">
        <v>37329836.670000002</v>
      </c>
      <c r="O99" s="120">
        <v>0.33890253852441443</v>
      </c>
      <c r="P99" s="108">
        <f>E99/$P$5</f>
        <v>1.5950733300000002</v>
      </c>
      <c r="Q99" s="108">
        <f>F99/$P$5</f>
        <v>17.541554999999999</v>
      </c>
      <c r="R99" s="108">
        <f>(G99+K99)/$P$5</f>
        <v>0</v>
      </c>
    </row>
    <row r="100" spans="1:18" x14ac:dyDescent="0.25">
      <c r="A100" s="126" t="s">
        <v>9</v>
      </c>
      <c r="B100" s="114"/>
      <c r="C100" s="125" t="s">
        <v>185</v>
      </c>
      <c r="D100" s="135">
        <v>1553503982.54</v>
      </c>
      <c r="E100" s="121">
        <v>724968029.17000008</v>
      </c>
      <c r="F100" s="121">
        <v>572658647.55999994</v>
      </c>
      <c r="G100" s="121">
        <v>11720418.689999999</v>
      </c>
      <c r="H100" s="134">
        <v>1309347095.4200001</v>
      </c>
      <c r="I100" s="121">
        <v>0</v>
      </c>
      <c r="J100" s="121">
        <v>0</v>
      </c>
      <c r="K100" s="121">
        <v>0</v>
      </c>
      <c r="L100" s="134">
        <v>0</v>
      </c>
      <c r="M100" s="121">
        <v>1309347095.4200001</v>
      </c>
      <c r="N100" s="121">
        <v>244156887.11999977</v>
      </c>
      <c r="O100" s="120">
        <v>0.84283472082202193</v>
      </c>
      <c r="P100" s="108">
        <f>E100/$P$5</f>
        <v>724.96802917000002</v>
      </c>
      <c r="Q100" s="108">
        <f>F100/$P$5</f>
        <v>572.65864755999996</v>
      </c>
      <c r="R100" s="108">
        <f>(G100+K100)/$P$5</f>
        <v>11.720418689999999</v>
      </c>
    </row>
    <row r="101" spans="1:18" s="146" customFormat="1" x14ac:dyDescent="0.25">
      <c r="A101" s="133">
        <v>1217111</v>
      </c>
      <c r="B101" s="114">
        <v>1217111</v>
      </c>
      <c r="C101" s="132" t="s">
        <v>56</v>
      </c>
      <c r="D101" s="124">
        <v>121112972.17999999</v>
      </c>
      <c r="E101" s="123">
        <v>111642795.14</v>
      </c>
      <c r="F101" s="123">
        <v>9212346.3300000001</v>
      </c>
      <c r="G101" s="123">
        <v>0</v>
      </c>
      <c r="H101" s="122">
        <v>120855141.47</v>
      </c>
      <c r="I101" s="123">
        <v>0</v>
      </c>
      <c r="J101" s="123">
        <v>0</v>
      </c>
      <c r="K101" s="123">
        <v>0</v>
      </c>
      <c r="L101" s="122">
        <v>0</v>
      </c>
      <c r="M101" s="121">
        <v>120855141.47</v>
      </c>
      <c r="N101" s="121">
        <v>257830.70999999344</v>
      </c>
      <c r="O101" s="120">
        <v>0.99787115529113757</v>
      </c>
      <c r="P101" s="108">
        <f>E101/$P$5</f>
        <v>111.64279514</v>
      </c>
      <c r="Q101" s="108">
        <f>F101/$P$5</f>
        <v>9.2123463300000008</v>
      </c>
      <c r="R101" s="108">
        <f>(G101+K101)/$P$5</f>
        <v>0</v>
      </c>
    </row>
    <row r="102" spans="1:18" s="146" customFormat="1" x14ac:dyDescent="0.25">
      <c r="A102" s="133">
        <v>1217112</v>
      </c>
      <c r="B102" s="114">
        <v>1217112</v>
      </c>
      <c r="C102" s="132" t="s">
        <v>55</v>
      </c>
      <c r="D102" s="124">
        <v>646111347.71999991</v>
      </c>
      <c r="E102" s="123">
        <v>196011053.31999999</v>
      </c>
      <c r="F102" s="123">
        <v>203548245.03999999</v>
      </c>
      <c r="G102" s="123">
        <v>3062402.69</v>
      </c>
      <c r="H102" s="122">
        <v>402621701.05000001</v>
      </c>
      <c r="I102" s="123">
        <v>0</v>
      </c>
      <c r="J102" s="123">
        <v>0</v>
      </c>
      <c r="K102" s="123">
        <v>0</v>
      </c>
      <c r="L102" s="122">
        <v>0</v>
      </c>
      <c r="M102" s="121">
        <v>402621701.05000001</v>
      </c>
      <c r="N102" s="121">
        <v>243489646.6699999</v>
      </c>
      <c r="O102" s="120">
        <v>0.62314599870559917</v>
      </c>
      <c r="P102" s="108">
        <f>E102/$P$5</f>
        <v>196.01105332</v>
      </c>
      <c r="Q102" s="108">
        <f>F102/$P$5</f>
        <v>203.54824503999998</v>
      </c>
      <c r="R102" s="108">
        <f>(G102+K102)/$P$5</f>
        <v>3.0624026899999999</v>
      </c>
    </row>
    <row r="103" spans="1:18" s="146" customFormat="1" x14ac:dyDescent="0.25">
      <c r="A103" s="133">
        <v>1217113</v>
      </c>
      <c r="B103" s="114">
        <v>1217113</v>
      </c>
      <c r="C103" s="148" t="s">
        <v>86</v>
      </c>
      <c r="D103" s="124">
        <v>786279662.63999999</v>
      </c>
      <c r="E103" s="123">
        <v>417314180.71000004</v>
      </c>
      <c r="F103" s="123">
        <v>359898056.19</v>
      </c>
      <c r="G103" s="123">
        <v>8658016</v>
      </c>
      <c r="H103" s="122">
        <v>785870252.9000001</v>
      </c>
      <c r="I103" s="123">
        <v>0</v>
      </c>
      <c r="J103" s="123">
        <v>0</v>
      </c>
      <c r="K103" s="123">
        <v>0</v>
      </c>
      <c r="L103" s="122">
        <v>0</v>
      </c>
      <c r="M103" s="121">
        <v>785870252.9000001</v>
      </c>
      <c r="N103" s="121">
        <v>409409.73999989033</v>
      </c>
      <c r="O103" s="120">
        <v>0.99947930773304594</v>
      </c>
      <c r="P103" s="108">
        <f>E103/$P$5</f>
        <v>417.31418071000002</v>
      </c>
      <c r="Q103" s="108">
        <f>F103/$P$5</f>
        <v>359.89805618999998</v>
      </c>
      <c r="R103" s="108">
        <f>(G103+K103)/$P$5</f>
        <v>8.6580159999999999</v>
      </c>
    </row>
    <row r="104" spans="1:18" x14ac:dyDescent="0.25">
      <c r="A104" s="133"/>
      <c r="B104" s="114"/>
      <c r="C104" s="145" t="s">
        <v>85</v>
      </c>
      <c r="D104" s="144">
        <v>33198473922.310005</v>
      </c>
      <c r="E104" s="142">
        <v>26293385448.68</v>
      </c>
      <c r="F104" s="142">
        <v>3256275045.9100003</v>
      </c>
      <c r="G104" s="142">
        <v>118512218.55000001</v>
      </c>
      <c r="H104" s="143">
        <v>29668172713.140007</v>
      </c>
      <c r="I104" s="142">
        <v>0</v>
      </c>
      <c r="J104" s="142">
        <v>0</v>
      </c>
      <c r="K104" s="142">
        <v>2506211000</v>
      </c>
      <c r="L104" s="143">
        <v>2506211000</v>
      </c>
      <c r="M104" s="142">
        <v>32174383713.140007</v>
      </c>
      <c r="N104" s="142">
        <v>1026585311.8999997</v>
      </c>
      <c r="O104" s="141">
        <v>0.96915249141973991</v>
      </c>
      <c r="P104" s="108">
        <f>E104/$P$5</f>
        <v>26293.385448680001</v>
      </c>
      <c r="Q104" s="108">
        <f>F104/$P$5</f>
        <v>3256.2750459100002</v>
      </c>
      <c r="R104" s="108">
        <f>(G104+K104)/$P$5</f>
        <v>2624.7232185500002</v>
      </c>
    </row>
    <row r="105" spans="1:18" x14ac:dyDescent="0.25">
      <c r="A105" s="126" t="s">
        <v>9</v>
      </c>
      <c r="B105" s="114"/>
      <c r="C105" s="125" t="s">
        <v>184</v>
      </c>
      <c r="D105" s="135">
        <v>23002503554.550003</v>
      </c>
      <c r="E105" s="121">
        <v>18727033978.710003</v>
      </c>
      <c r="F105" s="121">
        <v>1951226297.5900002</v>
      </c>
      <c r="G105" s="121">
        <v>88818265.150000006</v>
      </c>
      <c r="H105" s="134">
        <v>20767078541.450005</v>
      </c>
      <c r="I105" s="121">
        <v>0</v>
      </c>
      <c r="J105" s="121">
        <v>0</v>
      </c>
      <c r="K105" s="121">
        <v>0</v>
      </c>
      <c r="L105" s="134">
        <v>0</v>
      </c>
      <c r="M105" s="121">
        <v>20767078541.450005</v>
      </c>
      <c r="N105" s="121">
        <v>2237920115.8299999</v>
      </c>
      <c r="O105" s="120">
        <v>0.90281818638572409</v>
      </c>
      <c r="P105" s="108">
        <f>E105/$P$5</f>
        <v>18727.033978710002</v>
      </c>
      <c r="Q105" s="108">
        <f>F105/$P$5</f>
        <v>1951.2262975900001</v>
      </c>
      <c r="R105" s="108">
        <f>(G105+K105)/$P$5</f>
        <v>88.818265150000002</v>
      </c>
    </row>
    <row r="106" spans="1:18" s="146" customFormat="1" x14ac:dyDescent="0.25">
      <c r="A106" s="133">
        <v>1311111</v>
      </c>
      <c r="B106" s="114">
        <v>1311111</v>
      </c>
      <c r="C106" s="132" t="s">
        <v>56</v>
      </c>
      <c r="D106" s="124">
        <v>265005692.44999999</v>
      </c>
      <c r="E106" s="123">
        <v>188091688.95000002</v>
      </c>
      <c r="F106" s="123">
        <v>13585321.789999999</v>
      </c>
      <c r="G106" s="123">
        <v>18150</v>
      </c>
      <c r="H106" s="122">
        <v>201695160.74000001</v>
      </c>
      <c r="I106" s="123">
        <v>0</v>
      </c>
      <c r="J106" s="123">
        <v>0</v>
      </c>
      <c r="K106" s="123">
        <v>0</v>
      </c>
      <c r="L106" s="122">
        <v>0</v>
      </c>
      <c r="M106" s="121">
        <v>201695160.74000001</v>
      </c>
      <c r="N106" s="121">
        <v>63310531.709999979</v>
      </c>
      <c r="O106" s="120">
        <v>0.76109746502164244</v>
      </c>
      <c r="P106" s="108">
        <f>E106/$P$5</f>
        <v>188.09168895000002</v>
      </c>
      <c r="Q106" s="108">
        <f>F106/$P$5</f>
        <v>13.585321789999998</v>
      </c>
      <c r="R106" s="108">
        <f>(G106+K106)/$P$5</f>
        <v>1.8149999999999999E-2</v>
      </c>
    </row>
    <row r="107" spans="1:18" s="146" customFormat="1" x14ac:dyDescent="0.25">
      <c r="A107" s="133">
        <v>1311112</v>
      </c>
      <c r="B107" s="114">
        <v>1311112</v>
      </c>
      <c r="C107" s="132" t="s">
        <v>55</v>
      </c>
      <c r="D107" s="124">
        <v>21675817228.440002</v>
      </c>
      <c r="E107" s="123">
        <v>17684756659.970001</v>
      </c>
      <c r="F107" s="123">
        <v>1761686396.5900002</v>
      </c>
      <c r="G107" s="123">
        <v>88800115.150000006</v>
      </c>
      <c r="H107" s="122">
        <v>19535243171.710003</v>
      </c>
      <c r="I107" s="123">
        <v>0</v>
      </c>
      <c r="J107" s="123">
        <v>0</v>
      </c>
      <c r="K107" s="123">
        <v>0</v>
      </c>
      <c r="L107" s="122">
        <v>0</v>
      </c>
      <c r="M107" s="121">
        <v>19535243171.710003</v>
      </c>
      <c r="N107" s="121">
        <v>2140574056.7299995</v>
      </c>
      <c r="O107" s="120">
        <v>0.90124598144694468</v>
      </c>
      <c r="P107" s="108">
        <f>E107/$P$5</f>
        <v>17684.75665997</v>
      </c>
      <c r="Q107" s="108">
        <f>F107/$P$5</f>
        <v>1761.6863965900002</v>
      </c>
      <c r="R107" s="108">
        <f>(G107+K107)/$P$5</f>
        <v>88.800115150000011</v>
      </c>
    </row>
    <row r="108" spans="1:18" x14ac:dyDescent="0.25">
      <c r="A108" s="114">
        <v>1311213</v>
      </c>
      <c r="B108" s="114">
        <v>1311213</v>
      </c>
      <c r="C108" s="132" t="s">
        <v>183</v>
      </c>
      <c r="D108" s="124">
        <v>0</v>
      </c>
      <c r="E108" s="123">
        <v>0</v>
      </c>
      <c r="F108" s="123">
        <v>0</v>
      </c>
      <c r="G108" s="123">
        <v>0</v>
      </c>
      <c r="H108" s="122">
        <v>0</v>
      </c>
      <c r="I108" s="123">
        <v>0</v>
      </c>
      <c r="J108" s="123">
        <v>0</v>
      </c>
      <c r="K108" s="123">
        <v>0</v>
      </c>
      <c r="L108" s="122">
        <v>0</v>
      </c>
      <c r="M108" s="121">
        <v>0</v>
      </c>
      <c r="N108" s="121">
        <v>0</v>
      </c>
      <c r="O108" s="120">
        <v>0</v>
      </c>
      <c r="P108" s="108">
        <f>E108/$P$5</f>
        <v>0</v>
      </c>
      <c r="Q108" s="108">
        <f>F108/$P$5</f>
        <v>0</v>
      </c>
      <c r="R108" s="108">
        <f>(G108+K108)/$P$5</f>
        <v>0</v>
      </c>
    </row>
    <row r="109" spans="1:18" ht="30.75" x14ac:dyDescent="0.25">
      <c r="A109" s="133">
        <v>1311115</v>
      </c>
      <c r="B109" s="114">
        <v>1311215</v>
      </c>
      <c r="C109" s="132" t="s">
        <v>83</v>
      </c>
      <c r="D109" s="124">
        <v>25841861.640000001</v>
      </c>
      <c r="E109" s="123">
        <v>24176158.129999999</v>
      </c>
      <c r="F109" s="123">
        <v>9116706.3399999999</v>
      </c>
      <c r="G109" s="123">
        <v>0</v>
      </c>
      <c r="H109" s="122">
        <v>33292864.469999999</v>
      </c>
      <c r="I109" s="123">
        <v>0</v>
      </c>
      <c r="J109" s="123">
        <v>0</v>
      </c>
      <c r="K109" s="123">
        <v>0</v>
      </c>
      <c r="L109" s="122">
        <v>0</v>
      </c>
      <c r="M109" s="121">
        <v>33292864.469999999</v>
      </c>
      <c r="N109" s="121">
        <v>-7451002.8299999982</v>
      </c>
      <c r="O109" s="120">
        <v>1.288330729952782</v>
      </c>
      <c r="P109" s="108">
        <f>E109/$P$5</f>
        <v>24.176158129999997</v>
      </c>
      <c r="Q109" s="108">
        <f>F109/$P$5</f>
        <v>9.1167063400000004</v>
      </c>
      <c r="R109" s="108">
        <f>(G109+K109)/$P$5</f>
        <v>0</v>
      </c>
    </row>
    <row r="110" spans="1:18" ht="30.75" x14ac:dyDescent="0.25">
      <c r="A110" s="133">
        <v>1311117</v>
      </c>
      <c r="B110" s="114">
        <v>1311217</v>
      </c>
      <c r="C110" s="132" t="s">
        <v>82</v>
      </c>
      <c r="D110" s="124">
        <v>938325470.20000005</v>
      </c>
      <c r="E110" s="123">
        <v>803997063.05999994</v>
      </c>
      <c r="F110" s="123">
        <v>92841876.919999987</v>
      </c>
      <c r="G110" s="123">
        <v>0</v>
      </c>
      <c r="H110" s="122">
        <v>896838939.9799999</v>
      </c>
      <c r="I110" s="123">
        <v>0</v>
      </c>
      <c r="J110" s="123">
        <v>0</v>
      </c>
      <c r="K110" s="123">
        <v>0</v>
      </c>
      <c r="L110" s="122">
        <v>0</v>
      </c>
      <c r="M110" s="121">
        <v>896838939.9799999</v>
      </c>
      <c r="N110" s="121">
        <v>41486530.220000148</v>
      </c>
      <c r="O110" s="120">
        <v>0.95578663103842054</v>
      </c>
      <c r="P110" s="108">
        <f>E110/$P$5</f>
        <v>803.99706305999996</v>
      </c>
      <c r="Q110" s="108">
        <f>F110/$P$5</f>
        <v>92.84187691999999</v>
      </c>
      <c r="R110" s="108">
        <f>(G110+K110)/$P$5</f>
        <v>0</v>
      </c>
    </row>
    <row r="111" spans="1:18" x14ac:dyDescent="0.25">
      <c r="A111" s="133">
        <v>1311118</v>
      </c>
      <c r="B111" s="114">
        <v>1311218</v>
      </c>
      <c r="C111" s="132" t="s">
        <v>81</v>
      </c>
      <c r="D111" s="124">
        <v>97513301.820000008</v>
      </c>
      <c r="E111" s="123">
        <v>26012408.600000001</v>
      </c>
      <c r="F111" s="123">
        <v>73995995.949999988</v>
      </c>
      <c r="G111" s="123">
        <v>0</v>
      </c>
      <c r="H111" s="122">
        <v>100008404.54999998</v>
      </c>
      <c r="I111" s="123">
        <v>0</v>
      </c>
      <c r="J111" s="123">
        <v>0</v>
      </c>
      <c r="K111" s="123">
        <v>0</v>
      </c>
      <c r="L111" s="122">
        <v>0</v>
      </c>
      <c r="M111" s="121">
        <v>100008404.54999998</v>
      </c>
      <c r="N111" s="121">
        <v>-2495102.7299999744</v>
      </c>
      <c r="O111" s="120">
        <v>1.0255873063821148</v>
      </c>
      <c r="P111" s="108">
        <f>E111/$P$5</f>
        <v>26.012408600000001</v>
      </c>
      <c r="Q111" s="108">
        <f>F111/$P$5</f>
        <v>73.995995949999994</v>
      </c>
      <c r="R111" s="108">
        <f>(G111+K111)/$P$5</f>
        <v>0</v>
      </c>
    </row>
    <row r="112" spans="1:18" x14ac:dyDescent="0.25">
      <c r="A112" s="126" t="s">
        <v>9</v>
      </c>
      <c r="B112" s="114"/>
      <c r="C112" s="125" t="s">
        <v>182</v>
      </c>
      <c r="D112" s="135">
        <v>1545888232.72</v>
      </c>
      <c r="E112" s="121">
        <v>1176063696.4600003</v>
      </c>
      <c r="F112" s="121">
        <v>269601655.79000002</v>
      </c>
      <c r="G112" s="121">
        <v>11879912</v>
      </c>
      <c r="H112" s="134">
        <v>1457545264.2500002</v>
      </c>
      <c r="I112" s="121">
        <v>0</v>
      </c>
      <c r="J112" s="121">
        <v>0</v>
      </c>
      <c r="K112" s="121">
        <v>2506211000</v>
      </c>
      <c r="L112" s="134">
        <v>2506211000</v>
      </c>
      <c r="M112" s="121">
        <v>3963756264.2500005</v>
      </c>
      <c r="N112" s="121">
        <v>-2417868031.5299997</v>
      </c>
      <c r="O112" s="120">
        <v>2.564063934477169</v>
      </c>
      <c r="P112" s="108">
        <f>E112/$P$5</f>
        <v>1176.0636964600003</v>
      </c>
      <c r="Q112" s="108">
        <f>F112/$P$5</f>
        <v>269.60165579</v>
      </c>
      <c r="R112" s="108">
        <f>(G112+K112)/$P$5</f>
        <v>2518.0909120000001</v>
      </c>
    </row>
    <row r="113" spans="1:18" s="146" customFormat="1" x14ac:dyDescent="0.25">
      <c r="A113" s="133">
        <v>1312111</v>
      </c>
      <c r="B113" s="114">
        <v>1312111</v>
      </c>
      <c r="C113" s="132" t="s">
        <v>56</v>
      </c>
      <c r="D113" s="124">
        <v>119991733.30999999</v>
      </c>
      <c r="E113" s="123">
        <v>122200467.16</v>
      </c>
      <c r="F113" s="123">
        <v>0</v>
      </c>
      <c r="G113" s="123">
        <v>0</v>
      </c>
      <c r="H113" s="122">
        <v>122200467.16</v>
      </c>
      <c r="I113" s="123">
        <v>0</v>
      </c>
      <c r="J113" s="123">
        <v>0</v>
      </c>
      <c r="K113" s="123">
        <v>0</v>
      </c>
      <c r="L113" s="122">
        <v>0</v>
      </c>
      <c r="M113" s="121">
        <v>122200467.16</v>
      </c>
      <c r="N113" s="121">
        <v>-2208733.8500000089</v>
      </c>
      <c r="O113" s="120">
        <v>1.0184073834844416</v>
      </c>
      <c r="P113" s="108">
        <f>E113/$P$5</f>
        <v>122.20046716</v>
      </c>
      <c r="Q113" s="108">
        <f>F113/$P$5</f>
        <v>0</v>
      </c>
      <c r="R113" s="108">
        <f>(G113+K113)/$P$5</f>
        <v>0</v>
      </c>
    </row>
    <row r="114" spans="1:18" s="146" customFormat="1" x14ac:dyDescent="0.25">
      <c r="A114" s="133">
        <v>1312112</v>
      </c>
      <c r="B114" s="114">
        <v>1312112</v>
      </c>
      <c r="C114" s="132" t="s">
        <v>55</v>
      </c>
      <c r="D114" s="124">
        <v>996010924.34000003</v>
      </c>
      <c r="E114" s="123">
        <v>769935578.68000007</v>
      </c>
      <c r="F114" s="123">
        <v>136477061.67000002</v>
      </c>
      <c r="G114" s="123">
        <v>11879912</v>
      </c>
      <c r="H114" s="122">
        <v>918292552.35000014</v>
      </c>
      <c r="I114" s="123">
        <v>0</v>
      </c>
      <c r="J114" s="123">
        <v>0</v>
      </c>
      <c r="K114" s="123">
        <v>2506211000</v>
      </c>
      <c r="L114" s="122">
        <v>2506211000</v>
      </c>
      <c r="M114" s="121">
        <v>3424503552.3500004</v>
      </c>
      <c r="N114" s="121">
        <v>-2428492628.0100002</v>
      </c>
      <c r="O114" s="120">
        <v>3.4382188675482901</v>
      </c>
      <c r="P114" s="108">
        <f>E114/$P$5</f>
        <v>769.93557868000005</v>
      </c>
      <c r="Q114" s="108">
        <f>F114/$P$5</f>
        <v>136.47706167000001</v>
      </c>
      <c r="R114" s="108">
        <f>(G114+K114)/$P$5</f>
        <v>2518.0909120000001</v>
      </c>
    </row>
    <row r="115" spans="1:18" ht="30.75" x14ac:dyDescent="0.25">
      <c r="A115" s="133">
        <v>1312113</v>
      </c>
      <c r="B115" s="114">
        <v>1312213</v>
      </c>
      <c r="C115" s="132" t="s">
        <v>79</v>
      </c>
      <c r="D115" s="124">
        <v>102658008.24000001</v>
      </c>
      <c r="E115" s="123">
        <v>78269351.469999999</v>
      </c>
      <c r="F115" s="123">
        <v>16130695.779999997</v>
      </c>
      <c r="G115" s="123">
        <v>0</v>
      </c>
      <c r="H115" s="122">
        <v>94400047.25</v>
      </c>
      <c r="I115" s="123">
        <v>0</v>
      </c>
      <c r="J115" s="123">
        <v>0</v>
      </c>
      <c r="K115" s="123">
        <v>0</v>
      </c>
      <c r="L115" s="122">
        <v>0</v>
      </c>
      <c r="M115" s="121">
        <v>94400047.25</v>
      </c>
      <c r="N115" s="121">
        <v>8257960.9900000095</v>
      </c>
      <c r="O115" s="120">
        <v>0.91955853097505991</v>
      </c>
      <c r="P115" s="108">
        <f>E115/$P$5</f>
        <v>78.269351470000004</v>
      </c>
      <c r="Q115" s="108">
        <f>F115/$P$5</f>
        <v>16.130695779999996</v>
      </c>
      <c r="R115" s="108">
        <f>(G115+K115)/$P$5</f>
        <v>0</v>
      </c>
    </row>
    <row r="116" spans="1:18" x14ac:dyDescent="0.25">
      <c r="A116" s="133">
        <v>1312114</v>
      </c>
      <c r="B116" s="114">
        <v>1312214</v>
      </c>
      <c r="C116" s="132" t="s">
        <v>78</v>
      </c>
      <c r="D116" s="124">
        <v>97636601.239999995</v>
      </c>
      <c r="E116" s="123">
        <v>72053953.450000003</v>
      </c>
      <c r="F116" s="123">
        <v>24945828.489999998</v>
      </c>
      <c r="G116" s="123">
        <v>0</v>
      </c>
      <c r="H116" s="122">
        <v>96999781.939999998</v>
      </c>
      <c r="I116" s="123">
        <v>0</v>
      </c>
      <c r="J116" s="123">
        <v>0</v>
      </c>
      <c r="K116" s="123">
        <v>0</v>
      </c>
      <c r="L116" s="122">
        <v>0</v>
      </c>
      <c r="M116" s="121">
        <v>96999781.939999998</v>
      </c>
      <c r="N116" s="121">
        <v>636819.29999999702</v>
      </c>
      <c r="O116" s="120">
        <v>0.99347765805126054</v>
      </c>
      <c r="P116" s="108">
        <f>E116/$P$5</f>
        <v>72.053953450000009</v>
      </c>
      <c r="Q116" s="108">
        <f>F116/$P$5</f>
        <v>24.945828489999997</v>
      </c>
      <c r="R116" s="108">
        <f>(G116+K116)/$P$5</f>
        <v>0</v>
      </c>
    </row>
    <row r="117" spans="1:18" x14ac:dyDescent="0.25">
      <c r="A117" s="133">
        <v>1312115</v>
      </c>
      <c r="B117" s="114">
        <v>1312215</v>
      </c>
      <c r="C117" s="132" t="s">
        <v>77</v>
      </c>
      <c r="D117" s="124">
        <v>179430137.22</v>
      </c>
      <c r="E117" s="123">
        <v>98277226.269999981</v>
      </c>
      <c r="F117" s="123">
        <v>79920624.049999997</v>
      </c>
      <c r="G117" s="123">
        <v>0</v>
      </c>
      <c r="H117" s="122">
        <v>178197850.31999999</v>
      </c>
      <c r="I117" s="123">
        <v>0</v>
      </c>
      <c r="J117" s="123">
        <v>0</v>
      </c>
      <c r="K117" s="123">
        <v>0</v>
      </c>
      <c r="L117" s="122">
        <v>0</v>
      </c>
      <c r="M117" s="121">
        <v>178197850.31999999</v>
      </c>
      <c r="N117" s="121">
        <v>1232286.900000006</v>
      </c>
      <c r="O117" s="120">
        <v>0.99313221892881298</v>
      </c>
      <c r="P117" s="108">
        <f>E117/$P$5</f>
        <v>98.277226269999986</v>
      </c>
      <c r="Q117" s="108">
        <f>F117/$P$5</f>
        <v>79.920624050000001</v>
      </c>
      <c r="R117" s="108">
        <f>(G117+K117)/$P$5</f>
        <v>0</v>
      </c>
    </row>
    <row r="118" spans="1:18" ht="36" customHeight="1" x14ac:dyDescent="0.25">
      <c r="A118" s="133">
        <v>1312117</v>
      </c>
      <c r="B118" s="114">
        <v>1312217</v>
      </c>
      <c r="C118" s="132" t="s">
        <v>76</v>
      </c>
      <c r="D118" s="124">
        <v>50160828.369999997</v>
      </c>
      <c r="E118" s="123">
        <v>35327119.430000007</v>
      </c>
      <c r="F118" s="123">
        <v>12127445.800000001</v>
      </c>
      <c r="G118" s="123">
        <v>0</v>
      </c>
      <c r="H118" s="122">
        <v>47454565.230000004</v>
      </c>
      <c r="I118" s="123">
        <v>0</v>
      </c>
      <c r="J118" s="123">
        <v>0</v>
      </c>
      <c r="K118" s="123">
        <v>0</v>
      </c>
      <c r="L118" s="122">
        <v>0</v>
      </c>
      <c r="M118" s="121">
        <v>47454565.230000004</v>
      </c>
      <c r="N118" s="121">
        <v>2706263.1399999931</v>
      </c>
      <c r="O118" s="120">
        <v>0.94604827655480772</v>
      </c>
      <c r="P118" s="108">
        <f>E118/$P$5</f>
        <v>35.32711943000001</v>
      </c>
      <c r="Q118" s="108">
        <f>F118/$P$5</f>
        <v>12.1274458</v>
      </c>
      <c r="R118" s="108">
        <f>(G118+K118)/$P$5</f>
        <v>0</v>
      </c>
    </row>
    <row r="119" spans="1:18" x14ac:dyDescent="0.25">
      <c r="A119" s="126" t="s">
        <v>9</v>
      </c>
      <c r="B119" s="114"/>
      <c r="C119" s="125" t="s">
        <v>181</v>
      </c>
      <c r="D119" s="135">
        <v>7614409266.9200001</v>
      </c>
      <c r="E119" s="121">
        <v>5731866583.5100002</v>
      </c>
      <c r="F119" s="121">
        <v>696143535.14999998</v>
      </c>
      <c r="G119" s="121">
        <v>4699061.5</v>
      </c>
      <c r="H119" s="134">
        <v>6432709180.1599998</v>
      </c>
      <c r="I119" s="121">
        <v>0</v>
      </c>
      <c r="J119" s="121">
        <v>0</v>
      </c>
      <c r="K119" s="121">
        <v>0</v>
      </c>
      <c r="L119" s="134">
        <v>0</v>
      </c>
      <c r="M119" s="121">
        <v>6432709180.1599998</v>
      </c>
      <c r="N119" s="121">
        <v>1181700086.7599995</v>
      </c>
      <c r="O119" s="120">
        <v>0.84480738487570239</v>
      </c>
      <c r="P119" s="108">
        <f>E119/$P$5</f>
        <v>5731.8665835100001</v>
      </c>
      <c r="Q119" s="108">
        <f>F119/$P$5</f>
        <v>696.14353514999993</v>
      </c>
      <c r="R119" s="108">
        <f>(G119+K119)/$P$5</f>
        <v>4.6990615</v>
      </c>
    </row>
    <row r="120" spans="1:18" s="147" customFormat="1" x14ac:dyDescent="0.25">
      <c r="A120" s="133">
        <v>1313111</v>
      </c>
      <c r="B120" s="114">
        <v>1313111</v>
      </c>
      <c r="C120" s="132" t="s">
        <v>56</v>
      </c>
      <c r="D120" s="124">
        <v>131083806.02</v>
      </c>
      <c r="E120" s="123">
        <v>73781009</v>
      </c>
      <c r="F120" s="123">
        <v>9521914.9900000002</v>
      </c>
      <c r="G120" s="123">
        <v>0</v>
      </c>
      <c r="H120" s="122">
        <v>83302923.989999995</v>
      </c>
      <c r="I120" s="123">
        <v>0</v>
      </c>
      <c r="J120" s="123">
        <v>0</v>
      </c>
      <c r="K120" s="123">
        <v>0</v>
      </c>
      <c r="L120" s="122">
        <v>0</v>
      </c>
      <c r="M120" s="121">
        <v>83302923.989999995</v>
      </c>
      <c r="N120" s="121">
        <v>47780882.030000001</v>
      </c>
      <c r="O120" s="120">
        <v>0.63549363204551845</v>
      </c>
      <c r="P120" s="108">
        <f>E120/$P$5</f>
        <v>73.781008999999997</v>
      </c>
      <c r="Q120" s="108">
        <f>F120/$P$5</f>
        <v>9.5219149900000009</v>
      </c>
      <c r="R120" s="108">
        <f>(G120+K120)/$P$5</f>
        <v>0</v>
      </c>
    </row>
    <row r="121" spans="1:18" s="147" customFormat="1" x14ac:dyDescent="0.25">
      <c r="A121" s="133">
        <v>1313112</v>
      </c>
      <c r="B121" s="114">
        <v>1313112</v>
      </c>
      <c r="C121" s="132" t="s">
        <v>55</v>
      </c>
      <c r="D121" s="124">
        <v>7483325460.8999996</v>
      </c>
      <c r="E121" s="123">
        <v>5658085574.5100002</v>
      </c>
      <c r="F121" s="123">
        <v>686621620.15999997</v>
      </c>
      <c r="G121" s="123">
        <v>4699061.5</v>
      </c>
      <c r="H121" s="122">
        <v>6349406256.1700001</v>
      </c>
      <c r="I121" s="123">
        <v>0</v>
      </c>
      <c r="J121" s="123">
        <v>0</v>
      </c>
      <c r="K121" s="123">
        <v>0</v>
      </c>
      <c r="L121" s="122">
        <v>0</v>
      </c>
      <c r="M121" s="121">
        <v>6349406256.1700001</v>
      </c>
      <c r="N121" s="121">
        <v>1133919204.7299995</v>
      </c>
      <c r="O121" s="120">
        <v>0.8484738889609077</v>
      </c>
      <c r="P121" s="108">
        <f>E121/$P$5</f>
        <v>5658.0855745099998</v>
      </c>
      <c r="Q121" s="108">
        <f>F121/$P$5</f>
        <v>686.62162016000002</v>
      </c>
      <c r="R121" s="108">
        <f>(G121+K121)/$P$5</f>
        <v>4.6990615</v>
      </c>
    </row>
    <row r="122" spans="1:18" s="147" customFormat="1" ht="30.75" x14ac:dyDescent="0.25">
      <c r="A122" s="133">
        <v>1313114</v>
      </c>
      <c r="B122" s="114">
        <v>1313214</v>
      </c>
      <c r="C122" s="132" t="s">
        <v>74</v>
      </c>
      <c r="D122" s="124">
        <v>0</v>
      </c>
      <c r="E122" s="123">
        <v>0</v>
      </c>
      <c r="F122" s="123">
        <v>0</v>
      </c>
      <c r="G122" s="123">
        <v>0</v>
      </c>
      <c r="H122" s="122">
        <v>0</v>
      </c>
      <c r="I122" s="123">
        <v>0</v>
      </c>
      <c r="J122" s="123">
        <v>0</v>
      </c>
      <c r="K122" s="123">
        <v>0</v>
      </c>
      <c r="L122" s="122">
        <v>0</v>
      </c>
      <c r="M122" s="121">
        <v>0</v>
      </c>
      <c r="N122" s="121">
        <v>0</v>
      </c>
      <c r="O122" s="120">
        <v>0</v>
      </c>
      <c r="P122" s="108">
        <f>E122/$P$5</f>
        <v>0</v>
      </c>
      <c r="Q122" s="108">
        <f>F122/$P$5</f>
        <v>0</v>
      </c>
      <c r="R122" s="108">
        <f>(G122+K122)/$P$5</f>
        <v>0</v>
      </c>
    </row>
    <row r="123" spans="1:18" s="146" customFormat="1" x14ac:dyDescent="0.25">
      <c r="A123" s="126" t="s">
        <v>9</v>
      </c>
      <c r="B123" s="114"/>
      <c r="C123" s="125" t="s">
        <v>180</v>
      </c>
      <c r="D123" s="135">
        <v>244930858.63</v>
      </c>
      <c r="E123" s="121">
        <v>170051034.76999998</v>
      </c>
      <c r="F123" s="121">
        <v>55425097.32</v>
      </c>
      <c r="G123" s="121">
        <v>9360694.9000000004</v>
      </c>
      <c r="H123" s="134">
        <v>234836826.99000001</v>
      </c>
      <c r="I123" s="121">
        <v>0</v>
      </c>
      <c r="J123" s="121">
        <v>0</v>
      </c>
      <c r="K123" s="121">
        <v>0</v>
      </c>
      <c r="L123" s="134">
        <v>0</v>
      </c>
      <c r="M123" s="121">
        <v>234836826.99000001</v>
      </c>
      <c r="N123" s="121">
        <v>10094031.639999971</v>
      </c>
      <c r="O123" s="120">
        <v>0.95878824049995126</v>
      </c>
      <c r="P123" s="108">
        <f>E123/$P$5</f>
        <v>170.05103476999997</v>
      </c>
      <c r="Q123" s="108">
        <f>F123/$P$5</f>
        <v>55.425097319999999</v>
      </c>
      <c r="R123" s="108">
        <f>(G123+K123)/$P$5</f>
        <v>9.3606949000000004</v>
      </c>
    </row>
    <row r="124" spans="1:18" s="147" customFormat="1" x14ac:dyDescent="0.25">
      <c r="A124" s="133">
        <v>1314111</v>
      </c>
      <c r="B124" s="114">
        <v>1314111</v>
      </c>
      <c r="C124" s="132" t="s">
        <v>56</v>
      </c>
      <c r="D124" s="124">
        <v>82451526.260000005</v>
      </c>
      <c r="E124" s="123">
        <v>54554268.300000012</v>
      </c>
      <c r="F124" s="123">
        <v>14656020</v>
      </c>
      <c r="G124" s="123">
        <v>7999983.9000000004</v>
      </c>
      <c r="H124" s="122">
        <v>77210272.200000018</v>
      </c>
      <c r="I124" s="123">
        <v>0</v>
      </c>
      <c r="J124" s="123">
        <v>0</v>
      </c>
      <c r="K124" s="123">
        <v>0</v>
      </c>
      <c r="L124" s="122">
        <v>0</v>
      </c>
      <c r="M124" s="121">
        <v>77210272.200000018</v>
      </c>
      <c r="N124" s="121">
        <v>5241254.0599999875</v>
      </c>
      <c r="O124" s="120">
        <v>0.9364322978877021</v>
      </c>
      <c r="P124" s="108">
        <f>E124/$P$5</f>
        <v>54.554268300000011</v>
      </c>
      <c r="Q124" s="108">
        <f>F124/$P$5</f>
        <v>14.65602</v>
      </c>
      <c r="R124" s="108">
        <f>(G124+K124)/$P$5</f>
        <v>7.9999839000000001</v>
      </c>
    </row>
    <row r="125" spans="1:18" s="147" customFormat="1" x14ac:dyDescent="0.25">
      <c r="A125" s="133">
        <v>1314112</v>
      </c>
      <c r="B125" s="114">
        <v>1314112</v>
      </c>
      <c r="C125" s="132" t="s">
        <v>72</v>
      </c>
      <c r="D125" s="124">
        <v>162479332.36999997</v>
      </c>
      <c r="E125" s="123">
        <v>115496766.46999998</v>
      </c>
      <c r="F125" s="123">
        <v>40769077.32</v>
      </c>
      <c r="G125" s="123">
        <v>1360711</v>
      </c>
      <c r="H125" s="122">
        <v>157626554.78999999</v>
      </c>
      <c r="I125" s="123">
        <v>0</v>
      </c>
      <c r="J125" s="123">
        <v>0</v>
      </c>
      <c r="K125" s="123">
        <v>0</v>
      </c>
      <c r="L125" s="122">
        <v>0</v>
      </c>
      <c r="M125" s="121">
        <v>157626554.78999999</v>
      </c>
      <c r="N125" s="121">
        <v>4852777.5799999833</v>
      </c>
      <c r="O125" s="120">
        <v>0.97013295470128358</v>
      </c>
      <c r="P125" s="108">
        <f>E125/$P$5</f>
        <v>115.49676646999998</v>
      </c>
      <c r="Q125" s="108">
        <f>F125/$P$5</f>
        <v>40.769077320000001</v>
      </c>
      <c r="R125" s="108">
        <f>(G125+K125)/$P$5</f>
        <v>1.360711</v>
      </c>
    </row>
    <row r="126" spans="1:18" s="146" customFormat="1" x14ac:dyDescent="0.25">
      <c r="A126" s="126" t="s">
        <v>9</v>
      </c>
      <c r="B126" s="114"/>
      <c r="C126" s="125" t="s">
        <v>179</v>
      </c>
      <c r="D126" s="135">
        <v>790742009.49000001</v>
      </c>
      <c r="E126" s="121">
        <v>488370155.23000002</v>
      </c>
      <c r="F126" s="121">
        <v>283878460.06</v>
      </c>
      <c r="G126" s="121">
        <v>3754285</v>
      </c>
      <c r="H126" s="134">
        <v>776002900.28999996</v>
      </c>
      <c r="I126" s="121">
        <v>0</v>
      </c>
      <c r="J126" s="121">
        <v>0</v>
      </c>
      <c r="K126" s="121">
        <v>0</v>
      </c>
      <c r="L126" s="134">
        <v>0</v>
      </c>
      <c r="M126" s="121">
        <v>776002900.28999996</v>
      </c>
      <c r="N126" s="121">
        <v>14739109.200000077</v>
      </c>
      <c r="O126" s="120">
        <v>0.98136040703148397</v>
      </c>
      <c r="P126" s="108">
        <f>E126/$P$5</f>
        <v>488.37015523000002</v>
      </c>
      <c r="Q126" s="108">
        <f>F126/$P$5</f>
        <v>283.87846006000001</v>
      </c>
      <c r="R126" s="108">
        <f>(G126+K126)/$P$5</f>
        <v>3.7542849999999999</v>
      </c>
    </row>
    <row r="127" spans="1:18" x14ac:dyDescent="0.25">
      <c r="A127" s="133">
        <v>1315111</v>
      </c>
      <c r="B127" s="114">
        <v>1315111</v>
      </c>
      <c r="C127" s="132" t="s">
        <v>56</v>
      </c>
      <c r="D127" s="124">
        <v>574690606.25999999</v>
      </c>
      <c r="E127" s="123">
        <v>415504918.06999999</v>
      </c>
      <c r="F127" s="123">
        <v>152139628</v>
      </c>
      <c r="G127" s="123">
        <v>0</v>
      </c>
      <c r="H127" s="122">
        <v>567644546.06999993</v>
      </c>
      <c r="I127" s="123">
        <v>0</v>
      </c>
      <c r="J127" s="123">
        <v>0</v>
      </c>
      <c r="K127" s="123">
        <v>0</v>
      </c>
      <c r="L127" s="122">
        <v>0</v>
      </c>
      <c r="M127" s="121">
        <v>567644546.06999993</v>
      </c>
      <c r="N127" s="121">
        <v>7046060.1900000572</v>
      </c>
      <c r="O127" s="120">
        <v>0.98773938513480364</v>
      </c>
      <c r="P127" s="108">
        <f>E127/$P$5</f>
        <v>415.50491806999997</v>
      </c>
      <c r="Q127" s="108">
        <f>F127/$P$5</f>
        <v>152.13962799999999</v>
      </c>
      <c r="R127" s="108">
        <f>(G127+K127)/$P$5</f>
        <v>0</v>
      </c>
    </row>
    <row r="128" spans="1:18" x14ac:dyDescent="0.25">
      <c r="A128" s="133">
        <v>1315112</v>
      </c>
      <c r="B128" s="114">
        <v>1315112</v>
      </c>
      <c r="C128" s="132" t="s">
        <v>55</v>
      </c>
      <c r="D128" s="124">
        <v>216051403.23000002</v>
      </c>
      <c r="E128" s="123">
        <v>72865237.159999996</v>
      </c>
      <c r="F128" s="123">
        <v>131738832.06</v>
      </c>
      <c r="G128" s="123">
        <v>3754285</v>
      </c>
      <c r="H128" s="122">
        <v>208358354.22</v>
      </c>
      <c r="I128" s="123">
        <v>0</v>
      </c>
      <c r="J128" s="123">
        <v>0</v>
      </c>
      <c r="K128" s="123">
        <v>0</v>
      </c>
      <c r="L128" s="122">
        <v>0</v>
      </c>
      <c r="M128" s="121">
        <v>208358354.22</v>
      </c>
      <c r="N128" s="121">
        <v>7693049.0100000203</v>
      </c>
      <c r="O128" s="120">
        <v>0.96439250615831318</v>
      </c>
      <c r="P128" s="108">
        <f>E128/$P$5</f>
        <v>72.865237159999992</v>
      </c>
      <c r="Q128" s="108">
        <f>F128/$P$5</f>
        <v>131.73883205999999</v>
      </c>
      <c r="R128" s="108">
        <f>(G128+K128)/$P$5</f>
        <v>3.7542849999999999</v>
      </c>
    </row>
    <row r="129" spans="1:18" x14ac:dyDescent="0.25">
      <c r="A129" s="133"/>
      <c r="B129" s="114"/>
      <c r="C129" s="145" t="s">
        <v>70</v>
      </c>
      <c r="D129" s="144">
        <v>2335096445.1699996</v>
      </c>
      <c r="E129" s="142">
        <v>1226441162.2</v>
      </c>
      <c r="F129" s="142">
        <v>913020935.77000022</v>
      </c>
      <c r="G129" s="142">
        <v>15392285.219999999</v>
      </c>
      <c r="H129" s="143">
        <v>2154854383.1899996</v>
      </c>
      <c r="I129" s="142">
        <v>0</v>
      </c>
      <c r="J129" s="142">
        <v>0</v>
      </c>
      <c r="K129" s="142">
        <v>0</v>
      </c>
      <c r="L129" s="143">
        <v>0</v>
      </c>
      <c r="M129" s="142">
        <v>2154854383.1899996</v>
      </c>
      <c r="N129" s="142">
        <v>180242061.97999987</v>
      </c>
      <c r="O129" s="141">
        <v>0.9228117269619337</v>
      </c>
      <c r="P129" s="108">
        <f>E129/$P$5</f>
        <v>1226.4411622</v>
      </c>
      <c r="Q129" s="108">
        <f>F129/$P$5</f>
        <v>913.02093577000016</v>
      </c>
      <c r="R129" s="108">
        <f>(G129+K129)/$P$5</f>
        <v>15.392285219999998</v>
      </c>
    </row>
    <row r="130" spans="1:18" x14ac:dyDescent="0.25">
      <c r="A130" s="126" t="s">
        <v>9</v>
      </c>
      <c r="B130" s="114"/>
      <c r="C130" s="125" t="s">
        <v>178</v>
      </c>
      <c r="D130" s="135">
        <v>286949702.51999998</v>
      </c>
      <c r="E130" s="121">
        <v>176335422.19</v>
      </c>
      <c r="F130" s="121">
        <v>72314001.099999994</v>
      </c>
      <c r="G130" s="121">
        <v>0</v>
      </c>
      <c r="H130" s="134">
        <v>248649423.28999999</v>
      </c>
      <c r="I130" s="121">
        <v>0</v>
      </c>
      <c r="J130" s="121">
        <v>0</v>
      </c>
      <c r="K130" s="121">
        <v>0</v>
      </c>
      <c r="L130" s="134">
        <v>0</v>
      </c>
      <c r="M130" s="121">
        <v>248649423.28999999</v>
      </c>
      <c r="N130" s="121">
        <v>38300279.229999989</v>
      </c>
      <c r="O130" s="120">
        <v>0.8665261580909619</v>
      </c>
      <c r="P130" s="108">
        <f>E130/$P$5</f>
        <v>176.33542219</v>
      </c>
      <c r="Q130" s="108">
        <f>F130/$P$5</f>
        <v>72.314001099999999</v>
      </c>
      <c r="R130" s="108">
        <f>(G130+K130)/$P$5</f>
        <v>0</v>
      </c>
    </row>
    <row r="131" spans="1:18" x14ac:dyDescent="0.25">
      <c r="A131" s="133">
        <v>1411111</v>
      </c>
      <c r="B131" s="114">
        <v>1411111</v>
      </c>
      <c r="C131" s="132" t="s">
        <v>56</v>
      </c>
      <c r="D131" s="124">
        <v>493620</v>
      </c>
      <c r="E131" s="123">
        <v>493620</v>
      </c>
      <c r="F131" s="123">
        <v>0</v>
      </c>
      <c r="G131" s="123">
        <v>0</v>
      </c>
      <c r="H131" s="122">
        <v>493620</v>
      </c>
      <c r="I131" s="123">
        <v>0</v>
      </c>
      <c r="J131" s="123">
        <v>0</v>
      </c>
      <c r="K131" s="123">
        <v>0</v>
      </c>
      <c r="L131" s="122">
        <v>0</v>
      </c>
      <c r="M131" s="121">
        <v>493620</v>
      </c>
      <c r="N131" s="121">
        <v>0</v>
      </c>
      <c r="O131" s="120">
        <v>1</v>
      </c>
      <c r="P131" s="108">
        <f>E131/$P$5</f>
        <v>0.49362</v>
      </c>
      <c r="Q131" s="108">
        <f>F131/$P$5</f>
        <v>0</v>
      </c>
      <c r="R131" s="108">
        <f>(G131+K131)/$P$5</f>
        <v>0</v>
      </c>
    </row>
    <row r="132" spans="1:18" s="146" customFormat="1" x14ac:dyDescent="0.25">
      <c r="A132" s="133">
        <v>1411112</v>
      </c>
      <c r="B132" s="114">
        <v>1411112</v>
      </c>
      <c r="C132" s="132" t="s">
        <v>55</v>
      </c>
      <c r="D132" s="124">
        <v>286456082.51999998</v>
      </c>
      <c r="E132" s="123">
        <v>175841802.19</v>
      </c>
      <c r="F132" s="123">
        <v>72314001.099999994</v>
      </c>
      <c r="G132" s="123">
        <v>0</v>
      </c>
      <c r="H132" s="122">
        <v>248155803.28999999</v>
      </c>
      <c r="I132" s="123">
        <v>0</v>
      </c>
      <c r="J132" s="123">
        <v>0</v>
      </c>
      <c r="K132" s="123">
        <v>0</v>
      </c>
      <c r="L132" s="122">
        <v>0</v>
      </c>
      <c r="M132" s="121">
        <v>248155803.28999999</v>
      </c>
      <c r="N132" s="121">
        <v>38300279.229999989</v>
      </c>
      <c r="O132" s="120">
        <v>0.86629615648909841</v>
      </c>
      <c r="P132" s="108">
        <f>E132/$P$5</f>
        <v>175.84180219000001</v>
      </c>
      <c r="Q132" s="108">
        <f>F132/$P$5</f>
        <v>72.314001099999999</v>
      </c>
      <c r="R132" s="108">
        <f>(G132+K132)/$P$5</f>
        <v>0</v>
      </c>
    </row>
    <row r="133" spans="1:18" x14ac:dyDescent="0.25">
      <c r="A133" s="126" t="s">
        <v>9</v>
      </c>
      <c r="B133" s="114"/>
      <c r="C133" s="125" t="s">
        <v>177</v>
      </c>
      <c r="D133" s="135">
        <v>1582541380.2599998</v>
      </c>
      <c r="E133" s="121">
        <v>740065363.25999999</v>
      </c>
      <c r="F133" s="121">
        <v>716865176.10000014</v>
      </c>
      <c r="G133" s="121">
        <v>11020660.219999999</v>
      </c>
      <c r="H133" s="134">
        <v>1467951199.5799997</v>
      </c>
      <c r="I133" s="121">
        <v>0</v>
      </c>
      <c r="J133" s="121">
        <v>0</v>
      </c>
      <c r="K133" s="121">
        <v>0</v>
      </c>
      <c r="L133" s="134">
        <v>0</v>
      </c>
      <c r="M133" s="121">
        <v>1467951199.5799997</v>
      </c>
      <c r="N133" s="121">
        <v>114590180.67999989</v>
      </c>
      <c r="O133" s="120">
        <v>0.9275910367277892</v>
      </c>
      <c r="P133" s="108">
        <f>E133/$P$5</f>
        <v>740.06536326000003</v>
      </c>
      <c r="Q133" s="108">
        <f>F133/$P$5</f>
        <v>716.8651761000001</v>
      </c>
      <c r="R133" s="108">
        <f>(G133+K133)/$P$5</f>
        <v>11.020660219999998</v>
      </c>
    </row>
    <row r="134" spans="1:18" s="146" customFormat="1" x14ac:dyDescent="0.25">
      <c r="A134" s="133">
        <v>1412111</v>
      </c>
      <c r="B134" s="114">
        <v>1412111</v>
      </c>
      <c r="C134" s="132" t="s">
        <v>56</v>
      </c>
      <c r="D134" s="124">
        <v>201576532.73000002</v>
      </c>
      <c r="E134" s="123">
        <v>62652945.629999995</v>
      </c>
      <c r="F134" s="123">
        <v>103960312.16</v>
      </c>
      <c r="G134" s="123">
        <v>4622061.47</v>
      </c>
      <c r="H134" s="122">
        <v>171235319.25999999</v>
      </c>
      <c r="I134" s="123">
        <v>0</v>
      </c>
      <c r="J134" s="123">
        <v>0</v>
      </c>
      <c r="K134" s="123">
        <v>0</v>
      </c>
      <c r="L134" s="122">
        <v>0</v>
      </c>
      <c r="M134" s="121">
        <v>171235319.25999999</v>
      </c>
      <c r="N134" s="121">
        <v>30341213.470000029</v>
      </c>
      <c r="O134" s="120">
        <v>0.84948042781031308</v>
      </c>
      <c r="P134" s="108">
        <f>E134/$P$5</f>
        <v>62.652945629999998</v>
      </c>
      <c r="Q134" s="108">
        <f>F134/$P$5</f>
        <v>103.96031216</v>
      </c>
      <c r="R134" s="108">
        <f>(G134+K134)/$P$5</f>
        <v>4.6220614699999993</v>
      </c>
    </row>
    <row r="135" spans="1:18" s="146" customFormat="1" x14ac:dyDescent="0.25">
      <c r="A135" s="133">
        <v>1412112</v>
      </c>
      <c r="B135" s="114">
        <v>1412112</v>
      </c>
      <c r="C135" s="132" t="s">
        <v>55</v>
      </c>
      <c r="D135" s="124">
        <v>275090955.66999996</v>
      </c>
      <c r="E135" s="123">
        <v>142810858.62</v>
      </c>
      <c r="F135" s="123">
        <v>110365742.15000001</v>
      </c>
      <c r="G135" s="123">
        <v>6398598.75</v>
      </c>
      <c r="H135" s="122">
        <v>259575199.52000001</v>
      </c>
      <c r="I135" s="123">
        <v>0</v>
      </c>
      <c r="J135" s="123">
        <v>0</v>
      </c>
      <c r="K135" s="123">
        <v>0</v>
      </c>
      <c r="L135" s="122">
        <v>0</v>
      </c>
      <c r="M135" s="121">
        <v>259575199.52000001</v>
      </c>
      <c r="N135" s="121">
        <v>15515756.149999946</v>
      </c>
      <c r="O135" s="120">
        <v>0.94359772347945636</v>
      </c>
      <c r="P135" s="108">
        <f>E135/$P$5</f>
        <v>142.81085862</v>
      </c>
      <c r="Q135" s="108">
        <f>F135/$P$5</f>
        <v>110.36574215</v>
      </c>
      <c r="R135" s="108">
        <f>(G135+K135)/$P$5</f>
        <v>6.3985987499999997</v>
      </c>
    </row>
    <row r="136" spans="1:18" x14ac:dyDescent="0.25">
      <c r="A136" s="133">
        <v>1412113</v>
      </c>
      <c r="B136" s="114">
        <v>1412213</v>
      </c>
      <c r="C136" s="132" t="s">
        <v>67</v>
      </c>
      <c r="D136" s="124">
        <v>73319786.939999998</v>
      </c>
      <c r="E136" s="123">
        <v>46721327.100000001</v>
      </c>
      <c r="F136" s="123">
        <v>26320824.490000002</v>
      </c>
      <c r="G136" s="123">
        <v>0</v>
      </c>
      <c r="H136" s="122">
        <v>73042151.590000004</v>
      </c>
      <c r="I136" s="123">
        <v>0</v>
      </c>
      <c r="J136" s="123">
        <v>0</v>
      </c>
      <c r="K136" s="123">
        <v>0</v>
      </c>
      <c r="L136" s="122">
        <v>0</v>
      </c>
      <c r="M136" s="121">
        <v>73042151.590000004</v>
      </c>
      <c r="N136" s="121">
        <v>277635.34999999404</v>
      </c>
      <c r="O136" s="120">
        <v>0.99621336392825044</v>
      </c>
      <c r="P136" s="108">
        <f>E136/$P$5</f>
        <v>46.721327100000003</v>
      </c>
      <c r="Q136" s="108">
        <f>F136/$P$5</f>
        <v>26.320824490000003</v>
      </c>
      <c r="R136" s="108">
        <f>(G136+K136)/$P$5</f>
        <v>0</v>
      </c>
    </row>
    <row r="137" spans="1:18" ht="30.75" x14ac:dyDescent="0.25">
      <c r="A137" s="133">
        <v>1412114</v>
      </c>
      <c r="B137" s="114">
        <v>1412214</v>
      </c>
      <c r="C137" s="132" t="s">
        <v>66</v>
      </c>
      <c r="D137" s="124">
        <v>76094565.390000001</v>
      </c>
      <c r="E137" s="123">
        <v>48810732.510000005</v>
      </c>
      <c r="F137" s="123">
        <v>21111641.620000001</v>
      </c>
      <c r="G137" s="123">
        <v>0</v>
      </c>
      <c r="H137" s="122">
        <v>69922374.13000001</v>
      </c>
      <c r="I137" s="123">
        <v>0</v>
      </c>
      <c r="J137" s="123">
        <v>0</v>
      </c>
      <c r="K137" s="123">
        <v>0</v>
      </c>
      <c r="L137" s="122">
        <v>0</v>
      </c>
      <c r="M137" s="121">
        <v>69922374.13000001</v>
      </c>
      <c r="N137" s="121">
        <v>6172191.2599999905</v>
      </c>
      <c r="O137" s="120">
        <v>0.9188878834070966</v>
      </c>
      <c r="P137" s="108">
        <f>E137/$P$5</f>
        <v>48.810732510000008</v>
      </c>
      <c r="Q137" s="108">
        <f>F137/$P$5</f>
        <v>21.11164162</v>
      </c>
      <c r="R137" s="108">
        <f>(G137+K137)/$P$5</f>
        <v>0</v>
      </c>
    </row>
    <row r="138" spans="1:18" x14ac:dyDescent="0.25">
      <c r="A138" s="133">
        <v>1412115</v>
      </c>
      <c r="B138" s="114">
        <v>1412215</v>
      </c>
      <c r="C138" s="132" t="s">
        <v>65</v>
      </c>
      <c r="D138" s="124">
        <v>74483643.530000001</v>
      </c>
      <c r="E138" s="123">
        <v>55256156.130000003</v>
      </c>
      <c r="F138" s="123">
        <v>19194154.140000001</v>
      </c>
      <c r="G138" s="123">
        <v>0</v>
      </c>
      <c r="H138" s="122">
        <v>74450310.270000011</v>
      </c>
      <c r="I138" s="123">
        <v>0</v>
      </c>
      <c r="J138" s="123">
        <v>0</v>
      </c>
      <c r="K138" s="123">
        <v>0</v>
      </c>
      <c r="L138" s="122">
        <v>0</v>
      </c>
      <c r="M138" s="121">
        <v>74450310.270000011</v>
      </c>
      <c r="N138" s="121">
        <v>33333.259999990463</v>
      </c>
      <c r="O138" s="120">
        <v>0.99955247543728754</v>
      </c>
      <c r="P138" s="108">
        <f>E138/$P$5</f>
        <v>55.256156130000001</v>
      </c>
      <c r="Q138" s="108">
        <f>F138/$P$5</f>
        <v>19.194154140000002</v>
      </c>
      <c r="R138" s="108">
        <f>(G138+K138)/$P$5</f>
        <v>0</v>
      </c>
    </row>
    <row r="139" spans="1:18" x14ac:dyDescent="0.25">
      <c r="A139" s="133">
        <v>1412116</v>
      </c>
      <c r="B139" s="114">
        <v>1412216</v>
      </c>
      <c r="C139" s="132" t="s">
        <v>64</v>
      </c>
      <c r="D139" s="124">
        <v>56281691.539999999</v>
      </c>
      <c r="E139" s="123">
        <v>26309259.52</v>
      </c>
      <c r="F139" s="123">
        <v>23188191.019999996</v>
      </c>
      <c r="G139" s="123">
        <v>0</v>
      </c>
      <c r="H139" s="122">
        <v>49497450.539999992</v>
      </c>
      <c r="I139" s="123">
        <v>0</v>
      </c>
      <c r="J139" s="123">
        <v>0</v>
      </c>
      <c r="K139" s="123">
        <v>0</v>
      </c>
      <c r="L139" s="122">
        <v>0</v>
      </c>
      <c r="M139" s="121">
        <v>49497450.539999992</v>
      </c>
      <c r="N139" s="121">
        <v>6784241.0000000075</v>
      </c>
      <c r="O139" s="120">
        <v>0.87945918442805904</v>
      </c>
      <c r="P139" s="108">
        <f>E139/$P$5</f>
        <v>26.309259520000001</v>
      </c>
      <c r="Q139" s="108">
        <f>F139/$P$5</f>
        <v>23.188191019999994</v>
      </c>
      <c r="R139" s="108">
        <f>(G139+K139)/$P$5</f>
        <v>0</v>
      </c>
    </row>
    <row r="140" spans="1:18" x14ac:dyDescent="0.25">
      <c r="A140" s="133">
        <v>1412117</v>
      </c>
      <c r="B140" s="114">
        <v>1412217</v>
      </c>
      <c r="C140" s="132" t="s">
        <v>63</v>
      </c>
      <c r="D140" s="124">
        <v>55999958.090000004</v>
      </c>
      <c r="E140" s="123">
        <v>25641787.860000003</v>
      </c>
      <c r="F140" s="123">
        <v>27804364.43</v>
      </c>
      <c r="G140" s="123">
        <v>0</v>
      </c>
      <c r="H140" s="122">
        <v>53446152.290000007</v>
      </c>
      <c r="I140" s="123">
        <v>0</v>
      </c>
      <c r="J140" s="123">
        <v>0</v>
      </c>
      <c r="K140" s="123">
        <v>0</v>
      </c>
      <c r="L140" s="122">
        <v>0</v>
      </c>
      <c r="M140" s="121">
        <v>53446152.290000007</v>
      </c>
      <c r="N140" s="121">
        <v>2553805.799999997</v>
      </c>
      <c r="O140" s="120">
        <v>0.95439629087050992</v>
      </c>
      <c r="P140" s="108">
        <f>E140/$P$5</f>
        <v>25.641787860000004</v>
      </c>
      <c r="Q140" s="108">
        <f>F140/$P$5</f>
        <v>27.80436443</v>
      </c>
      <c r="R140" s="108">
        <f>(G140+K140)/$P$5</f>
        <v>0</v>
      </c>
    </row>
    <row r="141" spans="1:18" x14ac:dyDescent="0.25">
      <c r="A141" s="133">
        <v>1412118</v>
      </c>
      <c r="B141" s="114">
        <v>1412218</v>
      </c>
      <c r="C141" s="132" t="s">
        <v>62</v>
      </c>
      <c r="D141" s="124">
        <v>77201892.129999995</v>
      </c>
      <c r="E141" s="123">
        <v>57707491.609999999</v>
      </c>
      <c r="F141" s="123">
        <v>19546129.969999999</v>
      </c>
      <c r="G141" s="123">
        <v>0</v>
      </c>
      <c r="H141" s="122">
        <v>77253621.579999998</v>
      </c>
      <c r="I141" s="123">
        <v>0</v>
      </c>
      <c r="J141" s="123">
        <v>0</v>
      </c>
      <c r="K141" s="123">
        <v>0</v>
      </c>
      <c r="L141" s="122">
        <v>0</v>
      </c>
      <c r="M141" s="121">
        <v>77253621.579999998</v>
      </c>
      <c r="N141" s="121">
        <v>-51729.45000000298</v>
      </c>
      <c r="O141" s="120">
        <v>1.0006700541731917</v>
      </c>
      <c r="P141" s="108">
        <f>E141/$P$5</f>
        <v>57.707491609999998</v>
      </c>
      <c r="Q141" s="108">
        <f>F141/$P$5</f>
        <v>19.546129969999999</v>
      </c>
      <c r="R141" s="108">
        <f>(G141+K141)/$P$5</f>
        <v>0</v>
      </c>
    </row>
    <row r="142" spans="1:18" x14ac:dyDescent="0.25">
      <c r="A142" s="133">
        <v>1412119</v>
      </c>
      <c r="B142" s="114">
        <v>1412219</v>
      </c>
      <c r="C142" s="132" t="s">
        <v>61</v>
      </c>
      <c r="D142" s="124">
        <v>221900231.41999999</v>
      </c>
      <c r="E142" s="123">
        <v>200255836.28999999</v>
      </c>
      <c r="F142" s="123">
        <v>21396173.880000003</v>
      </c>
      <c r="G142" s="123">
        <v>0</v>
      </c>
      <c r="H142" s="122">
        <v>221652010.16999999</v>
      </c>
      <c r="I142" s="123">
        <v>0</v>
      </c>
      <c r="J142" s="123">
        <v>0</v>
      </c>
      <c r="K142" s="123">
        <v>0</v>
      </c>
      <c r="L142" s="122">
        <v>0</v>
      </c>
      <c r="M142" s="121">
        <v>221652010.16999999</v>
      </c>
      <c r="N142" s="121">
        <v>248221.25</v>
      </c>
      <c r="O142" s="120">
        <v>0.99888138354605782</v>
      </c>
      <c r="P142" s="108">
        <f>E142/$P$5</f>
        <v>200.25583628999999</v>
      </c>
      <c r="Q142" s="108">
        <f>F142/$P$5</f>
        <v>21.396173880000003</v>
      </c>
      <c r="R142" s="108">
        <f>(G142+K142)/$P$5</f>
        <v>0</v>
      </c>
    </row>
    <row r="143" spans="1:18" x14ac:dyDescent="0.25">
      <c r="A143" s="133">
        <v>1412123</v>
      </c>
      <c r="B143" s="114">
        <v>1412223</v>
      </c>
      <c r="C143" s="132" t="s">
        <v>60</v>
      </c>
      <c r="D143" s="124">
        <v>318157400</v>
      </c>
      <c r="E143" s="123">
        <v>0</v>
      </c>
      <c r="F143" s="123">
        <v>273728504.85000002</v>
      </c>
      <c r="G143" s="123">
        <v>0</v>
      </c>
      <c r="H143" s="122">
        <v>273728504.85000002</v>
      </c>
      <c r="I143" s="123">
        <v>0</v>
      </c>
      <c r="J143" s="123">
        <v>0</v>
      </c>
      <c r="K143" s="123">
        <v>0</v>
      </c>
      <c r="L143" s="122">
        <v>0</v>
      </c>
      <c r="M143" s="121">
        <v>273728504.85000002</v>
      </c>
      <c r="N143" s="121">
        <v>44428895.149999976</v>
      </c>
      <c r="O143" s="120">
        <v>0.86035561281931527</v>
      </c>
      <c r="P143" s="108">
        <f>E143/$P$5</f>
        <v>0</v>
      </c>
      <c r="Q143" s="108">
        <f>F143/$P$5</f>
        <v>273.72850485000004</v>
      </c>
      <c r="R143" s="108">
        <f>(G143+K143)/$P$5</f>
        <v>0</v>
      </c>
    </row>
    <row r="144" spans="1:18" x14ac:dyDescent="0.25">
      <c r="A144" s="133">
        <v>1412124</v>
      </c>
      <c r="B144" s="114">
        <v>1412224</v>
      </c>
      <c r="C144" s="132" t="s">
        <v>59</v>
      </c>
      <c r="D144" s="124">
        <v>92875587.849999994</v>
      </c>
      <c r="E144" s="123">
        <v>44636047.769999996</v>
      </c>
      <c r="F144" s="123">
        <v>39970097.31000001</v>
      </c>
      <c r="G144" s="123">
        <v>0</v>
      </c>
      <c r="H144" s="122">
        <v>84606145.080000013</v>
      </c>
      <c r="I144" s="123">
        <v>0</v>
      </c>
      <c r="J144" s="123">
        <v>0</v>
      </c>
      <c r="K144" s="123">
        <v>0</v>
      </c>
      <c r="L144" s="122">
        <v>0</v>
      </c>
      <c r="M144" s="121">
        <v>84606145.080000013</v>
      </c>
      <c r="N144" s="121">
        <v>8269442.7699999809</v>
      </c>
      <c r="O144" s="120">
        <v>0.91096214881185289</v>
      </c>
      <c r="P144" s="108">
        <f>E144/$P$5</f>
        <v>44.636047769999998</v>
      </c>
      <c r="Q144" s="108">
        <f>F144/$P$5</f>
        <v>39.970097310000007</v>
      </c>
      <c r="R144" s="108">
        <f>(G144+K144)/$P$5</f>
        <v>0</v>
      </c>
    </row>
    <row r="145" spans="1:18" x14ac:dyDescent="0.25">
      <c r="A145" s="133">
        <v>1412125</v>
      </c>
      <c r="B145" s="114">
        <v>1412225</v>
      </c>
      <c r="C145" s="132" t="s">
        <v>58</v>
      </c>
      <c r="D145" s="124">
        <v>59559134.969999999</v>
      </c>
      <c r="E145" s="123">
        <v>29262920.220000003</v>
      </c>
      <c r="F145" s="123">
        <v>30279040.080000002</v>
      </c>
      <c r="G145" s="123">
        <v>0</v>
      </c>
      <c r="H145" s="122">
        <v>59541960.300000004</v>
      </c>
      <c r="I145" s="123">
        <v>0</v>
      </c>
      <c r="J145" s="123">
        <v>0</v>
      </c>
      <c r="K145" s="123">
        <v>0</v>
      </c>
      <c r="L145" s="122">
        <v>0</v>
      </c>
      <c r="M145" s="121">
        <v>59541960.300000004</v>
      </c>
      <c r="N145" s="121">
        <v>17174.669999994338</v>
      </c>
      <c r="O145" s="120">
        <v>0.99971163667825858</v>
      </c>
      <c r="P145" s="108">
        <f>E145/$P$5</f>
        <v>29.262920220000002</v>
      </c>
      <c r="Q145" s="108">
        <f>F145/$P$5</f>
        <v>30.279040080000001</v>
      </c>
      <c r="R145" s="108">
        <f>(G145+K145)/$P$5</f>
        <v>0</v>
      </c>
    </row>
    <row r="146" spans="1:18" x14ac:dyDescent="0.25">
      <c r="A146" s="126" t="s">
        <v>9</v>
      </c>
      <c r="B146" s="114"/>
      <c r="C146" s="125" t="s">
        <v>176</v>
      </c>
      <c r="D146" s="135">
        <v>465605362.38999999</v>
      </c>
      <c r="E146" s="121">
        <v>310040376.75</v>
      </c>
      <c r="F146" s="121">
        <v>123841758.56999999</v>
      </c>
      <c r="G146" s="121">
        <v>4371625</v>
      </c>
      <c r="H146" s="134">
        <v>438253760.31999999</v>
      </c>
      <c r="I146" s="121">
        <v>0</v>
      </c>
      <c r="J146" s="121">
        <v>0</v>
      </c>
      <c r="K146" s="121">
        <v>0</v>
      </c>
      <c r="L146" s="134">
        <v>0</v>
      </c>
      <c r="M146" s="121">
        <v>438253760.31999999</v>
      </c>
      <c r="N146" s="121">
        <v>27351602.069999985</v>
      </c>
      <c r="O146" s="120">
        <v>0.94125582675937958</v>
      </c>
      <c r="P146" s="108">
        <f>E146/$P$5</f>
        <v>310.04037675000001</v>
      </c>
      <c r="Q146" s="108">
        <f>F146/$P$5</f>
        <v>123.84175857</v>
      </c>
      <c r="R146" s="108">
        <f>(G146+K146)/$P$5</f>
        <v>4.3716249999999999</v>
      </c>
    </row>
    <row r="147" spans="1:18" s="146" customFormat="1" x14ac:dyDescent="0.25">
      <c r="A147" s="133">
        <v>1413111</v>
      </c>
      <c r="B147" s="114">
        <v>1413111</v>
      </c>
      <c r="C147" s="132" t="s">
        <v>56</v>
      </c>
      <c r="D147" s="124">
        <v>53983784.640000001</v>
      </c>
      <c r="E147" s="123">
        <v>14999450.5</v>
      </c>
      <c r="F147" s="123">
        <v>35328602.789999999</v>
      </c>
      <c r="G147" s="123">
        <v>0</v>
      </c>
      <c r="H147" s="122">
        <v>50328053.289999999</v>
      </c>
      <c r="I147" s="123">
        <v>0</v>
      </c>
      <c r="J147" s="123">
        <v>0</v>
      </c>
      <c r="K147" s="123">
        <v>0</v>
      </c>
      <c r="L147" s="122">
        <v>0</v>
      </c>
      <c r="M147" s="121">
        <v>50328053.289999999</v>
      </c>
      <c r="N147" s="121">
        <v>3655731.3500000015</v>
      </c>
      <c r="O147" s="120">
        <v>0.93228093631487929</v>
      </c>
      <c r="P147" s="108">
        <f>E147/$P$5</f>
        <v>14.9994505</v>
      </c>
      <c r="Q147" s="108">
        <f>F147/$P$5</f>
        <v>35.328602789999998</v>
      </c>
      <c r="R147" s="108">
        <f>(G147+K147)/$P$5</f>
        <v>0</v>
      </c>
    </row>
    <row r="148" spans="1:18" s="146" customFormat="1" x14ac:dyDescent="0.25">
      <c r="A148" s="133">
        <v>1413112</v>
      </c>
      <c r="B148" s="114">
        <v>1413112</v>
      </c>
      <c r="C148" s="132" t="s">
        <v>55</v>
      </c>
      <c r="D148" s="124">
        <v>127943541.33999999</v>
      </c>
      <c r="E148" s="123">
        <v>70509867.770000011</v>
      </c>
      <c r="F148" s="123">
        <v>27991349.23</v>
      </c>
      <c r="G148" s="123">
        <v>4371625</v>
      </c>
      <c r="H148" s="122">
        <v>102872842.00000001</v>
      </c>
      <c r="I148" s="123">
        <v>0</v>
      </c>
      <c r="J148" s="123">
        <v>0</v>
      </c>
      <c r="K148" s="123">
        <v>0</v>
      </c>
      <c r="L148" s="122">
        <v>0</v>
      </c>
      <c r="M148" s="121">
        <v>102872842.00000001</v>
      </c>
      <c r="N148" s="121">
        <v>25070699.339999974</v>
      </c>
      <c r="O148" s="120">
        <v>0.80404873057736814</v>
      </c>
      <c r="P148" s="108">
        <f>E148/$P$5</f>
        <v>70.509867770000014</v>
      </c>
      <c r="Q148" s="108">
        <f>F148/$P$5</f>
        <v>27.991349230000001</v>
      </c>
      <c r="R148" s="108">
        <f>(G148+K148)/$P$5</f>
        <v>4.3716249999999999</v>
      </c>
    </row>
    <row r="149" spans="1:18" x14ac:dyDescent="0.25">
      <c r="A149" s="133">
        <v>1413113</v>
      </c>
      <c r="B149" s="114">
        <v>1413213</v>
      </c>
      <c r="C149" s="132" t="s">
        <v>54</v>
      </c>
      <c r="D149" s="124">
        <v>191005064.34</v>
      </c>
      <c r="E149" s="123">
        <v>151232222.76999998</v>
      </c>
      <c r="F149" s="123">
        <v>41459669.920000002</v>
      </c>
      <c r="G149" s="123">
        <v>0</v>
      </c>
      <c r="H149" s="122">
        <v>192691892.69</v>
      </c>
      <c r="I149" s="123">
        <v>0</v>
      </c>
      <c r="J149" s="123">
        <v>0</v>
      </c>
      <c r="K149" s="123">
        <v>0</v>
      </c>
      <c r="L149" s="122">
        <v>0</v>
      </c>
      <c r="M149" s="121">
        <v>192691892.69</v>
      </c>
      <c r="N149" s="121">
        <v>-1686828.349999994</v>
      </c>
      <c r="O149" s="120">
        <v>1.008831327880382</v>
      </c>
      <c r="P149" s="108">
        <f>E149/$P$5</f>
        <v>151.23222276999999</v>
      </c>
      <c r="Q149" s="108">
        <f>F149/$P$5</f>
        <v>41.459669920000003</v>
      </c>
      <c r="R149" s="108">
        <f>(G149+K149)/$P$5</f>
        <v>0</v>
      </c>
    </row>
    <row r="150" spans="1:18" x14ac:dyDescent="0.25">
      <c r="A150" s="133">
        <v>1413114</v>
      </c>
      <c r="B150" s="114">
        <v>1413214</v>
      </c>
      <c r="C150" s="132" t="s">
        <v>53</v>
      </c>
      <c r="D150" s="124">
        <v>92672972.069999993</v>
      </c>
      <c r="E150" s="123">
        <v>73298835.709999993</v>
      </c>
      <c r="F150" s="123">
        <v>19062136.629999999</v>
      </c>
      <c r="G150" s="123">
        <v>0</v>
      </c>
      <c r="H150" s="122">
        <v>92360972.339999989</v>
      </c>
      <c r="I150" s="123">
        <v>0</v>
      </c>
      <c r="J150" s="123">
        <v>0</v>
      </c>
      <c r="K150" s="123">
        <v>0</v>
      </c>
      <c r="L150" s="122">
        <v>0</v>
      </c>
      <c r="M150" s="121">
        <v>92360972.339999989</v>
      </c>
      <c r="N150" s="121">
        <v>311999.73000000417</v>
      </c>
      <c r="O150" s="120">
        <v>0.9966333255205807</v>
      </c>
      <c r="P150" s="108">
        <f>E150/$P$5</f>
        <v>73.298835709999992</v>
      </c>
      <c r="Q150" s="108">
        <f>F150/$P$5</f>
        <v>19.062136629999998</v>
      </c>
      <c r="R150" s="108">
        <f>(G150+K150)/$P$5</f>
        <v>0</v>
      </c>
    </row>
    <row r="151" spans="1:18" x14ac:dyDescent="0.25">
      <c r="A151" s="133"/>
      <c r="B151" s="114"/>
      <c r="C151" s="145" t="s">
        <v>51</v>
      </c>
      <c r="D151" s="144">
        <v>81776051745.020004</v>
      </c>
      <c r="E151" s="142">
        <v>0</v>
      </c>
      <c r="F151" s="142">
        <v>54369548081.349998</v>
      </c>
      <c r="G151" s="142">
        <v>22460639904.719997</v>
      </c>
      <c r="H151" s="143">
        <v>76830187986.069992</v>
      </c>
      <c r="I151" s="142">
        <v>0</v>
      </c>
      <c r="J151" s="142">
        <v>0</v>
      </c>
      <c r="K151" s="142">
        <v>0</v>
      </c>
      <c r="L151" s="143">
        <v>0</v>
      </c>
      <c r="M151" s="142">
        <v>76830187986.069992</v>
      </c>
      <c r="N151" s="142">
        <v>4945863758.9500084</v>
      </c>
      <c r="O151" s="141">
        <v>0.93951941120401172</v>
      </c>
      <c r="P151" s="108">
        <f>E151/$P$5</f>
        <v>0</v>
      </c>
      <c r="Q151" s="108">
        <f>F151/$P$5</f>
        <v>54369.548081349996</v>
      </c>
      <c r="R151" s="108">
        <f>(G151+K151)/$P$5</f>
        <v>22460.639904719996</v>
      </c>
    </row>
    <row r="152" spans="1:18" x14ac:dyDescent="0.25">
      <c r="A152" s="126">
        <v>1511</v>
      </c>
      <c r="B152" s="114">
        <v>1511</v>
      </c>
      <c r="C152" s="125" t="s">
        <v>50</v>
      </c>
      <c r="D152" s="124">
        <v>20778375636.82</v>
      </c>
      <c r="E152" s="123">
        <v>0</v>
      </c>
      <c r="F152" s="123">
        <v>19679594065.09</v>
      </c>
      <c r="G152" s="123">
        <v>13819500</v>
      </c>
      <c r="H152" s="122">
        <v>19693413565.09</v>
      </c>
      <c r="I152" s="123">
        <v>0</v>
      </c>
      <c r="J152" s="123">
        <v>0</v>
      </c>
      <c r="K152" s="123">
        <v>0</v>
      </c>
      <c r="L152" s="122">
        <v>0</v>
      </c>
      <c r="M152" s="121">
        <v>19693413565.09</v>
      </c>
      <c r="N152" s="121">
        <v>1084962071.7299995</v>
      </c>
      <c r="O152" s="120">
        <v>0.94778407654699393</v>
      </c>
      <c r="P152" s="108">
        <f>E152/$P$5</f>
        <v>0</v>
      </c>
      <c r="Q152" s="108">
        <f>F152/$P$5</f>
        <v>19679.594065090001</v>
      </c>
      <c r="R152" s="108">
        <f>(G152+K152)/$P$5</f>
        <v>13.8195</v>
      </c>
    </row>
    <row r="153" spans="1:18" x14ac:dyDescent="0.25">
      <c r="A153" s="126">
        <v>1512</v>
      </c>
      <c r="B153" s="114">
        <v>1512</v>
      </c>
      <c r="C153" s="125" t="s">
        <v>46</v>
      </c>
      <c r="D153" s="124">
        <v>33397516108.200005</v>
      </c>
      <c r="E153" s="123">
        <v>0</v>
      </c>
      <c r="F153" s="123">
        <v>1887737828.6800001</v>
      </c>
      <c r="G153" s="123">
        <v>22446820404.719997</v>
      </c>
      <c r="H153" s="122">
        <v>24334558233.399998</v>
      </c>
      <c r="I153" s="123">
        <v>0</v>
      </c>
      <c r="J153" s="123">
        <v>0</v>
      </c>
      <c r="K153" s="123">
        <v>0</v>
      </c>
      <c r="L153" s="122">
        <v>0</v>
      </c>
      <c r="M153" s="121">
        <v>24334558233.399998</v>
      </c>
      <c r="N153" s="121">
        <v>9062957874.8000069</v>
      </c>
      <c r="O153" s="120">
        <v>0.72863377487600633</v>
      </c>
      <c r="P153" s="108">
        <f>E153/$P$5</f>
        <v>0</v>
      </c>
      <c r="Q153" s="108">
        <f>F153/$P$5</f>
        <v>1887.7378286800001</v>
      </c>
      <c r="R153" s="108">
        <f>(G153+K153)/$P$5</f>
        <v>22446.820404719998</v>
      </c>
    </row>
    <row r="154" spans="1:18" x14ac:dyDescent="0.25">
      <c r="A154" s="126">
        <v>1513</v>
      </c>
      <c r="B154" s="114">
        <v>1512</v>
      </c>
      <c r="C154" s="125" t="s">
        <v>36</v>
      </c>
      <c r="D154" s="124">
        <v>27600160000</v>
      </c>
      <c r="E154" s="123">
        <v>0</v>
      </c>
      <c r="F154" s="123">
        <v>32802216187.579998</v>
      </c>
      <c r="G154" s="123">
        <v>0</v>
      </c>
      <c r="H154" s="122">
        <v>32802216187.579998</v>
      </c>
      <c r="I154" s="123">
        <v>0</v>
      </c>
      <c r="J154" s="123">
        <v>0</v>
      </c>
      <c r="K154" s="123">
        <v>0</v>
      </c>
      <c r="L154" s="122">
        <v>0</v>
      </c>
      <c r="M154" s="121">
        <v>32802216187.579998</v>
      </c>
      <c r="N154" s="121">
        <v>-5202056187.579998</v>
      </c>
      <c r="O154" s="120">
        <v>1.1884792040183825</v>
      </c>
      <c r="P154" s="108">
        <f>E154/$P$5</f>
        <v>0</v>
      </c>
      <c r="Q154" s="108">
        <f>F154/$P$5</f>
        <v>32802.216187580001</v>
      </c>
      <c r="R154" s="108">
        <f>(G154+K154)/$P$5</f>
        <v>0</v>
      </c>
    </row>
    <row r="155" spans="1:18" x14ac:dyDescent="0.25">
      <c r="A155" s="133"/>
      <c r="B155" s="114"/>
      <c r="C155" s="140"/>
      <c r="D155" s="139"/>
      <c r="E155" s="137"/>
      <c r="F155" s="137"/>
      <c r="G155" s="137"/>
      <c r="H155" s="138"/>
      <c r="I155" s="137"/>
      <c r="J155" s="137"/>
      <c r="K155" s="137"/>
      <c r="L155" s="138"/>
      <c r="M155" s="137"/>
      <c r="N155" s="137"/>
      <c r="O155" s="136">
        <v>0</v>
      </c>
      <c r="P155" s="108">
        <f>E155/$P$5</f>
        <v>0</v>
      </c>
      <c r="Q155" s="108">
        <f>F155/$P$5</f>
        <v>0</v>
      </c>
      <c r="R155" s="108">
        <f>(G155+K155)/$P$5</f>
        <v>0</v>
      </c>
    </row>
    <row r="156" spans="1:18" x14ac:dyDescent="0.25">
      <c r="A156" s="133"/>
      <c r="B156" s="114"/>
      <c r="C156" s="131" t="s">
        <v>33</v>
      </c>
      <c r="D156" s="130">
        <v>3442137075.2200003</v>
      </c>
      <c r="E156" s="128">
        <v>2919981453.1199999</v>
      </c>
      <c r="F156" s="128">
        <v>324185716.15999997</v>
      </c>
      <c r="G156" s="128">
        <v>42888859.200000003</v>
      </c>
      <c r="H156" s="129">
        <v>3287056028.4799995</v>
      </c>
      <c r="I156" s="128">
        <v>0</v>
      </c>
      <c r="J156" s="128">
        <v>0</v>
      </c>
      <c r="K156" s="128">
        <v>0</v>
      </c>
      <c r="L156" s="129">
        <v>0</v>
      </c>
      <c r="M156" s="128">
        <v>3287056028.4799995</v>
      </c>
      <c r="N156" s="128">
        <v>155081046.74000025</v>
      </c>
      <c r="O156" s="127">
        <v>0.95494628965928419</v>
      </c>
      <c r="P156" s="108">
        <f>E156/$P$5</f>
        <v>2919.98145312</v>
      </c>
      <c r="Q156" s="108">
        <f>F156/$P$5</f>
        <v>324.18571615999997</v>
      </c>
      <c r="R156" s="108">
        <f>(G156+K156)/$P$5</f>
        <v>42.888859200000006</v>
      </c>
    </row>
    <row r="157" spans="1:18" x14ac:dyDescent="0.25">
      <c r="A157" s="126">
        <v>2211</v>
      </c>
      <c r="B157" s="114">
        <v>2211</v>
      </c>
      <c r="C157" s="125" t="s">
        <v>32</v>
      </c>
      <c r="D157" s="124">
        <v>1793386359.8199999</v>
      </c>
      <c r="E157" s="123">
        <v>1384968262.55</v>
      </c>
      <c r="F157" s="123">
        <v>235071938.53</v>
      </c>
      <c r="G157" s="123">
        <v>39547389.200000003</v>
      </c>
      <c r="H157" s="122">
        <v>1659587590.28</v>
      </c>
      <c r="I157" s="123">
        <v>0</v>
      </c>
      <c r="J157" s="123">
        <v>0</v>
      </c>
      <c r="K157" s="123">
        <v>0</v>
      </c>
      <c r="L157" s="122">
        <v>0</v>
      </c>
      <c r="M157" s="121">
        <v>1659587590.28</v>
      </c>
      <c r="N157" s="121">
        <v>133798769.53999996</v>
      </c>
      <c r="O157" s="120">
        <v>0.92539322672587454</v>
      </c>
      <c r="P157" s="108">
        <f>E157/$P$5</f>
        <v>1384.96826255</v>
      </c>
      <c r="Q157" s="108">
        <f>F157/$P$5</f>
        <v>235.07193853000001</v>
      </c>
      <c r="R157" s="108">
        <f>(G157+K157)/$P$5</f>
        <v>39.547389200000005</v>
      </c>
    </row>
    <row r="158" spans="1:18" x14ac:dyDescent="0.25">
      <c r="A158" s="126">
        <v>2212</v>
      </c>
      <c r="B158" s="114">
        <v>2212</v>
      </c>
      <c r="C158" s="125" t="s">
        <v>30</v>
      </c>
      <c r="D158" s="124">
        <v>1648750715.4000001</v>
      </c>
      <c r="E158" s="123">
        <v>1535013190.5699999</v>
      </c>
      <c r="F158" s="123">
        <v>89113777.629999995</v>
      </c>
      <c r="G158" s="123">
        <v>3341470</v>
      </c>
      <c r="H158" s="122">
        <v>1627468438.1999998</v>
      </c>
      <c r="I158" s="123">
        <v>0</v>
      </c>
      <c r="J158" s="123">
        <v>0</v>
      </c>
      <c r="K158" s="123">
        <v>0</v>
      </c>
      <c r="L158" s="122">
        <v>0</v>
      </c>
      <c r="M158" s="121">
        <v>1627468438.1999998</v>
      </c>
      <c r="N158" s="121">
        <v>21282277.200000286</v>
      </c>
      <c r="O158" s="120">
        <v>0.98709187689732891</v>
      </c>
      <c r="P158" s="108">
        <f>E158/$P$5</f>
        <v>1535.01319057</v>
      </c>
      <c r="Q158" s="108">
        <f>F158/$P$5</f>
        <v>89.113777630000001</v>
      </c>
      <c r="R158" s="108">
        <f>(G158+K158)/$P$5</f>
        <v>3.3414700000000002</v>
      </c>
    </row>
    <row r="159" spans="1:18" x14ac:dyDescent="0.25">
      <c r="A159" s="133"/>
      <c r="B159" s="114"/>
      <c r="C159" s="140"/>
      <c r="D159" s="139"/>
      <c r="E159" s="137"/>
      <c r="F159" s="137"/>
      <c r="G159" s="137"/>
      <c r="H159" s="138"/>
      <c r="I159" s="137"/>
      <c r="J159" s="137"/>
      <c r="K159" s="137"/>
      <c r="L159" s="138"/>
      <c r="M159" s="137"/>
      <c r="N159" s="137"/>
      <c r="O159" s="136">
        <v>0</v>
      </c>
      <c r="P159" s="108">
        <f>E159/$P$5</f>
        <v>0</v>
      </c>
      <c r="Q159" s="108">
        <f>F159/$P$5</f>
        <v>0</v>
      </c>
      <c r="R159" s="108">
        <f>(G159+K159)/$P$5</f>
        <v>0</v>
      </c>
    </row>
    <row r="160" spans="1:18" x14ac:dyDescent="0.25">
      <c r="A160" s="133"/>
      <c r="B160" s="114"/>
      <c r="C160" s="131" t="s">
        <v>27</v>
      </c>
      <c r="D160" s="130">
        <v>2304905041.5099998</v>
      </c>
      <c r="E160" s="128">
        <v>1794669916.25</v>
      </c>
      <c r="F160" s="128">
        <v>368469056.62</v>
      </c>
      <c r="G160" s="128">
        <v>98481712.589999989</v>
      </c>
      <c r="H160" s="129">
        <v>2261620685.46</v>
      </c>
      <c r="I160" s="128">
        <v>0</v>
      </c>
      <c r="J160" s="128">
        <v>0</v>
      </c>
      <c r="K160" s="128">
        <v>4275000</v>
      </c>
      <c r="L160" s="129">
        <v>4275000</v>
      </c>
      <c r="M160" s="128">
        <v>2265895685.46</v>
      </c>
      <c r="N160" s="128">
        <v>39009356.049999744</v>
      </c>
      <c r="O160" s="127">
        <v>0.98307550404573552</v>
      </c>
      <c r="P160" s="108">
        <f>E160/$P$5</f>
        <v>1794.6699162499999</v>
      </c>
      <c r="Q160" s="108">
        <f>F160/$P$5</f>
        <v>368.46905662</v>
      </c>
      <c r="R160" s="108">
        <f>(G160+K160)/$P$5</f>
        <v>102.75671258999999</v>
      </c>
    </row>
    <row r="161" spans="1:18" x14ac:dyDescent="0.25">
      <c r="A161" s="126" t="s">
        <v>9</v>
      </c>
      <c r="B161" s="114"/>
      <c r="C161" s="125" t="s">
        <v>175</v>
      </c>
      <c r="D161" s="135">
        <v>2304905041.5099998</v>
      </c>
      <c r="E161" s="121">
        <v>1794669916.25</v>
      </c>
      <c r="F161" s="121">
        <v>368469056.62</v>
      </c>
      <c r="G161" s="121">
        <v>98481712.589999989</v>
      </c>
      <c r="H161" s="134">
        <v>2261620685.46</v>
      </c>
      <c r="I161" s="121">
        <v>0</v>
      </c>
      <c r="J161" s="121">
        <v>0</v>
      </c>
      <c r="K161" s="121">
        <v>4275000</v>
      </c>
      <c r="L161" s="134">
        <v>4275000</v>
      </c>
      <c r="M161" s="121">
        <v>2265895685.46</v>
      </c>
      <c r="N161" s="121">
        <v>39009356.049999744</v>
      </c>
      <c r="O161" s="120">
        <v>0.98307550404573552</v>
      </c>
      <c r="P161" s="108">
        <f>E161/$P$5</f>
        <v>1794.6699162499999</v>
      </c>
      <c r="Q161" s="108">
        <f>F161/$P$5</f>
        <v>368.46905662</v>
      </c>
      <c r="R161" s="108">
        <f>(G161+K161)/$P$5</f>
        <v>102.75671258999999</v>
      </c>
    </row>
    <row r="162" spans="1:18" x14ac:dyDescent="0.25">
      <c r="A162" s="133">
        <v>3211111</v>
      </c>
      <c r="B162" s="114">
        <v>3211111</v>
      </c>
      <c r="C162" s="132" t="s">
        <v>25</v>
      </c>
      <c r="D162" s="124">
        <v>383885501.37</v>
      </c>
      <c r="E162" s="123">
        <v>205180835.31999999</v>
      </c>
      <c r="F162" s="123">
        <v>104594579.22000001</v>
      </c>
      <c r="G162" s="123">
        <v>42802996.75</v>
      </c>
      <c r="H162" s="122">
        <v>352578411.29000002</v>
      </c>
      <c r="I162" s="123">
        <v>0</v>
      </c>
      <c r="J162" s="123">
        <v>0</v>
      </c>
      <c r="K162" s="123">
        <v>4275000</v>
      </c>
      <c r="L162" s="122">
        <v>4275000</v>
      </c>
      <c r="M162" s="121">
        <v>356853411.29000002</v>
      </c>
      <c r="N162" s="121">
        <v>27032090.079999983</v>
      </c>
      <c r="O162" s="120">
        <v>0.9295829355796752</v>
      </c>
      <c r="P162" s="108">
        <f>E162/$P$5</f>
        <v>205.18083532</v>
      </c>
      <c r="Q162" s="108">
        <f>F162/$P$5</f>
        <v>104.59457922000001</v>
      </c>
      <c r="R162" s="108">
        <f>(G162+K162)/$P$5</f>
        <v>47.077996749999997</v>
      </c>
    </row>
    <row r="163" spans="1:18" x14ac:dyDescent="0.25">
      <c r="A163" s="133">
        <v>3211212</v>
      </c>
      <c r="B163" s="114">
        <v>3211212</v>
      </c>
      <c r="C163" s="132" t="s">
        <v>24</v>
      </c>
      <c r="D163" s="124">
        <v>351161614.76999998</v>
      </c>
      <c r="E163" s="123">
        <v>219647455.15000001</v>
      </c>
      <c r="F163" s="123">
        <v>85381392.229999989</v>
      </c>
      <c r="G163" s="123">
        <v>41483898.5</v>
      </c>
      <c r="H163" s="122">
        <v>346512745.88</v>
      </c>
      <c r="I163" s="123">
        <v>0</v>
      </c>
      <c r="J163" s="123">
        <v>0</v>
      </c>
      <c r="K163" s="123">
        <v>0</v>
      </c>
      <c r="L163" s="122">
        <v>0</v>
      </c>
      <c r="M163" s="121">
        <v>346512745.88</v>
      </c>
      <c r="N163" s="121">
        <v>4648868.8899999857</v>
      </c>
      <c r="O163" s="120">
        <v>0.98676145485592193</v>
      </c>
      <c r="P163" s="108">
        <f>E163/$P$5</f>
        <v>219.64745515000001</v>
      </c>
      <c r="Q163" s="108">
        <f>F163/$P$5</f>
        <v>85.381392229999989</v>
      </c>
      <c r="R163" s="108">
        <f>(G163+K163)/$P$5</f>
        <v>41.483898500000002</v>
      </c>
    </row>
    <row r="164" spans="1:18" x14ac:dyDescent="0.25">
      <c r="A164" s="133">
        <v>3211213</v>
      </c>
      <c r="B164" s="114">
        <v>3211213</v>
      </c>
      <c r="C164" s="132" t="s">
        <v>23</v>
      </c>
      <c r="D164" s="124">
        <v>210531065.75999996</v>
      </c>
      <c r="E164" s="123">
        <v>147622443.65999997</v>
      </c>
      <c r="F164" s="123">
        <v>48825399</v>
      </c>
      <c r="G164" s="123">
        <v>7185215.4900000002</v>
      </c>
      <c r="H164" s="122">
        <v>203633058.14999998</v>
      </c>
      <c r="I164" s="123">
        <v>0</v>
      </c>
      <c r="J164" s="123">
        <v>0</v>
      </c>
      <c r="K164" s="123">
        <v>0</v>
      </c>
      <c r="L164" s="122">
        <v>0</v>
      </c>
      <c r="M164" s="121">
        <v>203633058.14999998</v>
      </c>
      <c r="N164" s="121">
        <v>6898007.6099999845</v>
      </c>
      <c r="O164" s="120">
        <v>0.96723520310364297</v>
      </c>
      <c r="P164" s="108">
        <f>E164/$P$5</f>
        <v>147.62244365999996</v>
      </c>
      <c r="Q164" s="108">
        <f>F164/$P$5</f>
        <v>48.825398999999997</v>
      </c>
      <c r="R164" s="108">
        <f>(G164+K164)/$P$5</f>
        <v>7.18521549</v>
      </c>
    </row>
    <row r="165" spans="1:18" x14ac:dyDescent="0.25">
      <c r="A165" s="114">
        <v>3211214</v>
      </c>
      <c r="B165" s="114">
        <v>3211214</v>
      </c>
      <c r="C165" s="132" t="s">
        <v>22</v>
      </c>
      <c r="D165" s="124">
        <v>1359326859.6099997</v>
      </c>
      <c r="E165" s="123">
        <v>1222219182.1199999</v>
      </c>
      <c r="F165" s="123">
        <v>129667686.16999999</v>
      </c>
      <c r="G165" s="123">
        <v>7009601.8499999996</v>
      </c>
      <c r="H165" s="122">
        <v>1358896470.1399999</v>
      </c>
      <c r="I165" s="123">
        <v>0</v>
      </c>
      <c r="J165" s="123">
        <v>0</v>
      </c>
      <c r="K165" s="123">
        <v>0</v>
      </c>
      <c r="L165" s="122">
        <v>0</v>
      </c>
      <c r="M165" s="121">
        <v>1358896470.1399999</v>
      </c>
      <c r="N165" s="121">
        <v>430389.46999979019</v>
      </c>
      <c r="O165" s="120">
        <v>0.9996833804416082</v>
      </c>
      <c r="P165" s="108">
        <f>E165/$P$5</f>
        <v>1222.2191821199999</v>
      </c>
      <c r="Q165" s="108">
        <f>F165/$P$5</f>
        <v>129.66768617</v>
      </c>
      <c r="R165" s="108">
        <f>(G165+K165)/$P$5</f>
        <v>7.0096018499999992</v>
      </c>
    </row>
    <row r="166" spans="1:18" x14ac:dyDescent="0.25">
      <c r="B166" s="114"/>
      <c r="C166" s="131" t="s">
        <v>20</v>
      </c>
      <c r="D166" s="130">
        <v>3244051577.4099998</v>
      </c>
      <c r="E166" s="128">
        <v>2360126142.0100002</v>
      </c>
      <c r="F166" s="128">
        <v>671859172.68000007</v>
      </c>
      <c r="G166" s="128">
        <v>29797889.480000004</v>
      </c>
      <c r="H166" s="129">
        <v>3061783204.1700001</v>
      </c>
      <c r="I166" s="128">
        <v>0</v>
      </c>
      <c r="J166" s="128">
        <v>0</v>
      </c>
      <c r="K166" s="128">
        <v>34049669</v>
      </c>
      <c r="L166" s="129">
        <v>34049669</v>
      </c>
      <c r="M166" s="128">
        <v>3095832873.1700001</v>
      </c>
      <c r="N166" s="128">
        <v>148218704.24000001</v>
      </c>
      <c r="O166" s="127">
        <v>0.95431062031438618</v>
      </c>
      <c r="P166" s="108">
        <f>E166/$P$5</f>
        <v>2360.1261420100004</v>
      </c>
      <c r="Q166" s="108">
        <f>F166/$P$5</f>
        <v>671.85917268000003</v>
      </c>
      <c r="R166" s="108">
        <f>(G166+K166)/$P$5</f>
        <v>63.847558480000004</v>
      </c>
    </row>
    <row r="167" spans="1:18" x14ac:dyDescent="0.25">
      <c r="A167" s="126">
        <v>4111</v>
      </c>
      <c r="B167" s="114">
        <v>4111</v>
      </c>
      <c r="C167" s="125" t="s">
        <v>19</v>
      </c>
      <c r="D167" s="124">
        <v>1024938719.2</v>
      </c>
      <c r="E167" s="123">
        <v>568162034.48000002</v>
      </c>
      <c r="F167" s="123">
        <v>402401684.86000001</v>
      </c>
      <c r="G167" s="123">
        <v>23048075.480000004</v>
      </c>
      <c r="H167" s="122">
        <v>993611794.82000005</v>
      </c>
      <c r="I167" s="121">
        <v>0</v>
      </c>
      <c r="J167" s="123">
        <v>0</v>
      </c>
      <c r="K167" s="123">
        <v>0</v>
      </c>
      <c r="L167" s="122">
        <v>0</v>
      </c>
      <c r="M167" s="121">
        <v>993611794.82000005</v>
      </c>
      <c r="N167" s="121">
        <v>31326924.379999995</v>
      </c>
      <c r="O167" s="120">
        <v>0.96943531960188634</v>
      </c>
      <c r="P167" s="108">
        <f>E167/$P$5</f>
        <v>568.16203447999999</v>
      </c>
      <c r="Q167" s="108">
        <f>F167/$P$5</f>
        <v>402.40168485999999</v>
      </c>
      <c r="R167" s="108">
        <f>(G167+K167)/$P$5</f>
        <v>23.048075480000005</v>
      </c>
    </row>
    <row r="168" spans="1:18" x14ac:dyDescent="0.25">
      <c r="A168" s="126">
        <v>4211</v>
      </c>
      <c r="B168" s="114">
        <v>4211</v>
      </c>
      <c r="C168" s="125" t="s">
        <v>17</v>
      </c>
      <c r="D168" s="124">
        <v>436767400.68999994</v>
      </c>
      <c r="E168" s="123">
        <v>359185732.32999998</v>
      </c>
      <c r="F168" s="123">
        <v>37453940.560000002</v>
      </c>
      <c r="G168" s="123">
        <v>3323929</v>
      </c>
      <c r="H168" s="122">
        <v>399963601.88999999</v>
      </c>
      <c r="I168" s="121">
        <v>0</v>
      </c>
      <c r="J168" s="123">
        <v>0</v>
      </c>
      <c r="K168" s="123">
        <v>0</v>
      </c>
      <c r="L168" s="122">
        <v>0</v>
      </c>
      <c r="M168" s="121">
        <v>399963601.88999999</v>
      </c>
      <c r="N168" s="121">
        <v>36803798.799999952</v>
      </c>
      <c r="O168" s="120">
        <v>0.91573593005829246</v>
      </c>
      <c r="P168" s="108">
        <f>E168/$P$5</f>
        <v>359.18573233000001</v>
      </c>
      <c r="Q168" s="108">
        <f>F168/$P$5</f>
        <v>37.453940559999999</v>
      </c>
      <c r="R168" s="108">
        <f>(G168+K168)/$P$5</f>
        <v>3.3239290000000001</v>
      </c>
    </row>
    <row r="169" spans="1:18" x14ac:dyDescent="0.25">
      <c r="A169" s="126">
        <v>4212</v>
      </c>
      <c r="B169" s="114">
        <v>4212</v>
      </c>
      <c r="C169" s="125" t="s">
        <v>16</v>
      </c>
      <c r="D169" s="124">
        <v>197038710.29999998</v>
      </c>
      <c r="E169" s="123">
        <v>133028242.7</v>
      </c>
      <c r="F169" s="123">
        <v>35651459.289999999</v>
      </c>
      <c r="G169" s="123">
        <v>3425885</v>
      </c>
      <c r="H169" s="122">
        <v>172105586.99000001</v>
      </c>
      <c r="I169" s="121">
        <v>0</v>
      </c>
      <c r="J169" s="123">
        <v>0</v>
      </c>
      <c r="K169" s="123">
        <v>0</v>
      </c>
      <c r="L169" s="122">
        <v>0</v>
      </c>
      <c r="M169" s="121">
        <v>172105586.99000001</v>
      </c>
      <c r="N169" s="121">
        <v>24933123.309999973</v>
      </c>
      <c r="O169" s="120">
        <v>0.87346078711113051</v>
      </c>
      <c r="P169" s="108">
        <f>E169/$P$5</f>
        <v>133.02824269999999</v>
      </c>
      <c r="Q169" s="108">
        <f>F169/$P$5</f>
        <v>35.651459289999998</v>
      </c>
      <c r="R169" s="108">
        <f>(G169+K169)/$P$5</f>
        <v>3.4258850000000001</v>
      </c>
    </row>
    <row r="170" spans="1:18" x14ac:dyDescent="0.25">
      <c r="A170" s="126">
        <v>4311</v>
      </c>
      <c r="B170" s="114">
        <v>4311</v>
      </c>
      <c r="C170" s="125" t="s">
        <v>11</v>
      </c>
      <c r="D170" s="124">
        <v>1530328779.4300001</v>
      </c>
      <c r="E170" s="123">
        <v>1272906517.04</v>
      </c>
      <c r="F170" s="123">
        <v>191403493.99000001</v>
      </c>
      <c r="G170" s="123">
        <v>0</v>
      </c>
      <c r="H170" s="122">
        <v>1464310011.03</v>
      </c>
      <c r="I170" s="121">
        <v>0</v>
      </c>
      <c r="J170" s="123">
        <v>0</v>
      </c>
      <c r="K170" s="123">
        <v>34049669</v>
      </c>
      <c r="L170" s="122">
        <v>34049669</v>
      </c>
      <c r="M170" s="121">
        <v>1498359680.03</v>
      </c>
      <c r="N170" s="121">
        <v>31969099.400000095</v>
      </c>
      <c r="O170" s="120">
        <v>0.97910965288654661</v>
      </c>
      <c r="P170" s="108">
        <f>E170/$P$5</f>
        <v>1272.9065170399999</v>
      </c>
      <c r="Q170" s="108">
        <f>F170/$P$5</f>
        <v>191.40349399000002</v>
      </c>
      <c r="R170" s="108">
        <f>(G170+K170)/$P$5</f>
        <v>34.049669000000002</v>
      </c>
    </row>
    <row r="171" spans="1:18" x14ac:dyDescent="0.25">
      <c r="A171" s="126">
        <v>4411</v>
      </c>
      <c r="B171" s="114">
        <v>4411</v>
      </c>
      <c r="C171" s="125" t="s">
        <v>174</v>
      </c>
      <c r="D171" s="124">
        <v>54977967.789999999</v>
      </c>
      <c r="E171" s="123">
        <v>26843615.460000001</v>
      </c>
      <c r="F171" s="123">
        <v>4948593.9800000004</v>
      </c>
      <c r="G171" s="123">
        <v>0</v>
      </c>
      <c r="H171" s="122">
        <v>31792209.440000001</v>
      </c>
      <c r="I171" s="121">
        <v>0</v>
      </c>
      <c r="J171" s="123">
        <v>0</v>
      </c>
      <c r="K171" s="123">
        <v>0</v>
      </c>
      <c r="L171" s="122">
        <v>0</v>
      </c>
      <c r="M171" s="121">
        <v>31792209.440000001</v>
      </c>
      <c r="N171" s="121">
        <v>23185758.349999998</v>
      </c>
      <c r="O171" s="120">
        <v>0.57827181902097735</v>
      </c>
      <c r="P171" s="108">
        <f>E171/$P$5</f>
        <v>26.843615460000002</v>
      </c>
      <c r="Q171" s="108">
        <f>F171/$P$5</f>
        <v>4.9485939800000001</v>
      </c>
      <c r="R171" s="108">
        <f>(G171+K171)/$P$5</f>
        <v>0</v>
      </c>
    </row>
    <row r="172" spans="1:18" x14ac:dyDescent="0.25">
      <c r="B172" s="114"/>
      <c r="C172" s="119"/>
      <c r="D172" s="118"/>
      <c r="E172" s="116"/>
      <c r="F172" s="116"/>
      <c r="G172" s="116"/>
      <c r="H172" s="117"/>
      <c r="I172" s="116"/>
      <c r="J172" s="116"/>
      <c r="K172" s="116"/>
      <c r="L172" s="117"/>
      <c r="M172" s="116"/>
      <c r="N172" s="116"/>
      <c r="O172" s="115">
        <v>0</v>
      </c>
      <c r="P172" s="108">
        <f>E172/$P$5</f>
        <v>0</v>
      </c>
      <c r="Q172" s="108">
        <f>F172/$P$5</f>
        <v>0</v>
      </c>
      <c r="R172" s="108">
        <f>(G172+K172)/$P$5</f>
        <v>0</v>
      </c>
    </row>
    <row r="173" spans="1:18" ht="18.75" thickBot="1" x14ac:dyDescent="0.3">
      <c r="B173" s="114"/>
      <c r="C173" s="113" t="s">
        <v>162</v>
      </c>
      <c r="D173" s="112">
        <v>183769999999.93207</v>
      </c>
      <c r="E173" s="110">
        <v>64582364895.810005</v>
      </c>
      <c r="F173" s="110">
        <v>74613379440.619995</v>
      </c>
      <c r="G173" s="110">
        <v>23136646152.649998</v>
      </c>
      <c r="H173" s="111">
        <v>162332390489.08002</v>
      </c>
      <c r="I173" s="110">
        <v>0</v>
      </c>
      <c r="J173" s="110">
        <v>0</v>
      </c>
      <c r="K173" s="110">
        <v>5829838116.6499996</v>
      </c>
      <c r="L173" s="111">
        <v>5829838116.6499996</v>
      </c>
      <c r="M173" s="110">
        <v>168162228605.73001</v>
      </c>
      <c r="N173" s="110">
        <v>15610266496.93207</v>
      </c>
      <c r="O173" s="109">
        <v>0.91506899170589417</v>
      </c>
      <c r="P173" s="108">
        <f>E173/$P$5</f>
        <v>64582.364895810002</v>
      </c>
      <c r="Q173" s="108">
        <f>F173/$P$5</f>
        <v>74613.379440619989</v>
      </c>
      <c r="R173" s="108">
        <f>(G173+K173)/$P$5</f>
        <v>28966.484269299996</v>
      </c>
    </row>
    <row r="174" spans="1:18" x14ac:dyDescent="0.25">
      <c r="D174" s="107"/>
      <c r="H174" s="105">
        <v>0</v>
      </c>
      <c r="J174" s="105"/>
    </row>
    <row r="175" spans="1:18" x14ac:dyDescent="0.25"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</row>
    <row r="176" spans="1:18" x14ac:dyDescent="0.25">
      <c r="D176" s="106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</row>
    <row r="179" spans="1:254" x14ac:dyDescent="0.25"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</row>
    <row r="181" spans="1:254" x14ac:dyDescent="0.25"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91" spans="1:254" s="102" customFormat="1" x14ac:dyDescent="0.25">
      <c r="A191" s="104"/>
      <c r="B191" s="101"/>
      <c r="C191" s="103"/>
      <c r="D191" s="103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  <c r="CW191" s="101"/>
      <c r="CX191" s="101"/>
      <c r="CY191" s="101"/>
      <c r="CZ191" s="101"/>
      <c r="DA191" s="101"/>
      <c r="DB191" s="101"/>
      <c r="DC191" s="101"/>
      <c r="DD191" s="101"/>
      <c r="DE191" s="101"/>
      <c r="DF191" s="101"/>
      <c r="DG191" s="101"/>
      <c r="DH191" s="101"/>
      <c r="DI191" s="101"/>
      <c r="DJ191" s="101"/>
      <c r="DK191" s="101"/>
      <c r="DL191" s="101"/>
      <c r="DM191" s="101"/>
      <c r="DN191" s="101"/>
      <c r="DO191" s="101"/>
      <c r="DP191" s="101"/>
      <c r="DQ191" s="101"/>
      <c r="DR191" s="101"/>
      <c r="DS191" s="101"/>
      <c r="DT191" s="101"/>
      <c r="DU191" s="101"/>
      <c r="DV191" s="101"/>
      <c r="DW191" s="101"/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1"/>
      <c r="EY191" s="101"/>
      <c r="EZ191" s="101"/>
      <c r="FA191" s="101"/>
      <c r="FB191" s="101"/>
      <c r="FC191" s="101"/>
      <c r="FD191" s="101"/>
      <c r="FE191" s="101"/>
      <c r="FF191" s="101"/>
      <c r="FG191" s="101"/>
      <c r="FH191" s="101"/>
      <c r="FI191" s="101"/>
      <c r="FJ191" s="101"/>
      <c r="FK191" s="101"/>
      <c r="FL191" s="101"/>
      <c r="FM191" s="101"/>
      <c r="FN191" s="101"/>
      <c r="FO191" s="101"/>
      <c r="FP191" s="101"/>
      <c r="FQ191" s="101"/>
      <c r="FR191" s="101"/>
      <c r="FS191" s="101"/>
      <c r="FT191" s="101"/>
      <c r="FU191" s="101"/>
      <c r="FV191" s="101"/>
      <c r="FW191" s="101"/>
      <c r="FX191" s="101"/>
      <c r="FY191" s="101"/>
      <c r="FZ191" s="101"/>
      <c r="GA191" s="101"/>
      <c r="GB191" s="101"/>
      <c r="GC191" s="101"/>
      <c r="GD191" s="101"/>
      <c r="GE191" s="101"/>
      <c r="GF191" s="101"/>
      <c r="GG191" s="101"/>
      <c r="GH191" s="101"/>
      <c r="GI191" s="101"/>
      <c r="GJ191" s="101"/>
      <c r="GK191" s="101"/>
      <c r="GL191" s="101"/>
      <c r="GM191" s="101"/>
      <c r="GN191" s="101"/>
      <c r="GO191" s="101"/>
      <c r="GP191" s="101"/>
      <c r="GQ191" s="101"/>
      <c r="GR191" s="101"/>
      <c r="GS191" s="101"/>
      <c r="GT191" s="101"/>
      <c r="GU191" s="101"/>
      <c r="GV191" s="101"/>
      <c r="GW191" s="101"/>
      <c r="GX191" s="101"/>
      <c r="GY191" s="101"/>
      <c r="GZ191" s="101"/>
      <c r="HA191" s="101"/>
      <c r="HB191" s="101"/>
      <c r="HC191" s="101"/>
      <c r="HD191" s="101"/>
      <c r="HE191" s="101"/>
      <c r="HF191" s="101"/>
      <c r="HG191" s="101"/>
      <c r="HH191" s="101"/>
      <c r="HI191" s="101"/>
      <c r="HJ191" s="101"/>
      <c r="HK191" s="101"/>
      <c r="HL191" s="101"/>
      <c r="HM191" s="101"/>
      <c r="HN191" s="101"/>
      <c r="HO191" s="101"/>
      <c r="HP191" s="101"/>
      <c r="HQ191" s="101"/>
      <c r="HR191" s="101"/>
      <c r="HS191" s="101"/>
      <c r="HT191" s="101"/>
      <c r="HU191" s="101"/>
      <c r="HV191" s="101"/>
      <c r="HW191" s="101"/>
      <c r="HX191" s="101"/>
      <c r="HY191" s="101"/>
      <c r="HZ191" s="101"/>
      <c r="IA191" s="101"/>
      <c r="IB191" s="101"/>
      <c r="IC191" s="101"/>
      <c r="ID191" s="101"/>
      <c r="IE191" s="101"/>
      <c r="IF191" s="101"/>
      <c r="IG191" s="101"/>
      <c r="IH191" s="101"/>
      <c r="II191" s="101"/>
      <c r="IJ191" s="101"/>
      <c r="IK191" s="101"/>
      <c r="IL191" s="101"/>
      <c r="IM191" s="101"/>
      <c r="IN191" s="101"/>
      <c r="IO191" s="101"/>
      <c r="IP191" s="101"/>
      <c r="IQ191" s="101"/>
      <c r="IR191" s="101"/>
      <c r="IS191" s="101"/>
      <c r="IT191" s="101"/>
    </row>
  </sheetData>
  <autoFilter ref="A5:O173" xr:uid="{00000000-0009-0000-0000-000002000000}"/>
  <mergeCells count="11">
    <mergeCell ref="K4:K5"/>
    <mergeCell ref="L4:L5"/>
    <mergeCell ref="M4:M5"/>
    <mergeCell ref="N4:N5"/>
    <mergeCell ref="O4:O5"/>
    <mergeCell ref="J4:J5"/>
    <mergeCell ref="C4:C5"/>
    <mergeCell ref="D4:D5"/>
    <mergeCell ref="E4:G4"/>
    <mergeCell ref="H4:H5"/>
    <mergeCell ref="I4:I5"/>
  </mergeCells>
  <printOptions horizontalCentered="1"/>
  <pageMargins left="0" right="0" top="1.01" bottom="0.98425196850393704" header="0.32" footer="0.511811023622047"/>
  <pageSetup paperSize="5" scale="47" orientation="landscape" r:id="rId1"/>
  <headerFooter alignWithMargins="0">
    <oddHeader>&amp;C&amp;"-,Bold"&amp;16MINISTERE DE L'ECONOMIE ET DES FINANCES
DIRECTION GENERALE DU BUDGET&amp;"-,Regular"&amp;11
&amp;"-,Bold"&amp;14DEPENSES EFFECTUEES PAR SECTION
EXERCICE 2021-2022
DU 1ER OCTOBRE AU 30 SEPTEMBRE</oddHeader>
    <oddFooter>&amp;L&amp;D/&amp;T&amp;C&amp;P/&amp;N&amp;R&amp;F/&amp;A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mboBox1">
          <controlPr defaultSize="0" autoLine="0" listFillRange="[46]liste!B1:B14" r:id="rId5">
            <anchor moveWithCells="1">
              <from>
                <xdr:col>18</xdr:col>
                <xdr:colOff>0</xdr:colOff>
                <xdr:row>0</xdr:row>
                <xdr:rowOff>0</xdr:rowOff>
              </from>
              <to>
                <xdr:col>20</xdr:col>
                <xdr:colOff>381000</xdr:colOff>
                <xdr:row>1</xdr:row>
                <xdr:rowOff>57150</xdr:rowOff>
              </to>
            </anchor>
          </controlPr>
        </control>
      </mc:Choice>
      <mc:Fallback>
        <control shapeId="2049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68F0-32A4-4430-BCB5-7D3E4A5E1C6D}">
  <sheetPr>
    <tabColor rgb="FFFF0000"/>
    <pageSetUpPr fitToPage="1"/>
  </sheetPr>
  <dimension ref="A2:R34"/>
  <sheetViews>
    <sheetView view="pageBreakPreview" zoomScaleNormal="100" zoomScaleSheetLayoutView="100" workbookViewId="0">
      <pane xSplit="1" ySplit="5" topLeftCell="B6" activePane="bottomRight" state="frozen"/>
      <selection activeCell="E14" sqref="E14"/>
      <selection pane="topRight" activeCell="E14" sqref="E14"/>
      <selection pane="bottomLeft" activeCell="E14" sqref="E14"/>
      <selection pane="bottomRight" activeCell="T7" sqref="T7"/>
    </sheetView>
  </sheetViews>
  <sheetFormatPr baseColWidth="10" defaultColWidth="10.28515625" defaultRowHeight="12.75" x14ac:dyDescent="0.2"/>
  <cols>
    <col min="1" max="1" width="34.85546875" style="177" customWidth="1"/>
    <col min="2" max="2" width="14.85546875" style="178" customWidth="1"/>
    <col min="3" max="3" width="17.42578125" style="179" customWidth="1"/>
    <col min="4" max="4" width="1.42578125" style="177" hidden="1" customWidth="1"/>
    <col min="5" max="5" width="16.140625" style="178" customWidth="1"/>
    <col min="6" max="17" width="10.85546875" style="177" customWidth="1"/>
    <col min="18" max="18" width="10.28515625" style="234"/>
    <col min="19" max="16384" width="10.28515625" style="177"/>
  </cols>
  <sheetData>
    <row r="2" spans="1:18" ht="16.5" customHeight="1" x14ac:dyDescent="0.2">
      <c r="A2" s="218"/>
      <c r="B2" s="218"/>
      <c r="C2" s="218"/>
      <c r="D2" s="219"/>
      <c r="E2" s="218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</row>
    <row r="3" spans="1:18" ht="9.75" customHeight="1" x14ac:dyDescent="0.2">
      <c r="A3" s="184"/>
      <c r="B3" s="218"/>
      <c r="C3" s="217"/>
      <c r="D3" s="184"/>
      <c r="E3" s="217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8" ht="19.5" customHeight="1" x14ac:dyDescent="0.2">
      <c r="A4" s="216"/>
      <c r="B4" s="215" t="s">
        <v>229</v>
      </c>
      <c r="C4" s="214" t="s">
        <v>228</v>
      </c>
      <c r="D4" s="213"/>
      <c r="E4" s="212" t="s">
        <v>227</v>
      </c>
      <c r="F4" s="211">
        <v>44470</v>
      </c>
      <c r="G4" s="211">
        <v>44501</v>
      </c>
      <c r="H4" s="211">
        <v>44531</v>
      </c>
      <c r="I4" s="211">
        <v>44562</v>
      </c>
      <c r="J4" s="211">
        <v>44593</v>
      </c>
      <c r="K4" s="211">
        <v>44621</v>
      </c>
      <c r="L4" s="211">
        <v>44652</v>
      </c>
      <c r="M4" s="211">
        <v>44682</v>
      </c>
      <c r="N4" s="211">
        <v>44713</v>
      </c>
      <c r="O4" s="211">
        <v>44743</v>
      </c>
      <c r="P4" s="211">
        <v>44774</v>
      </c>
      <c r="Q4" s="211">
        <v>44805</v>
      </c>
    </row>
    <row r="5" spans="1:18" ht="29.25" customHeight="1" x14ac:dyDescent="0.2">
      <c r="A5" s="184"/>
      <c r="B5" s="208"/>
      <c r="C5" s="210"/>
      <c r="D5" s="209"/>
      <c r="E5" s="208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8" ht="13.5" customHeight="1" x14ac:dyDescent="0.2">
      <c r="A6" s="206"/>
      <c r="B6" s="204"/>
      <c r="C6" s="205"/>
      <c r="E6" s="204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</row>
    <row r="7" spans="1:18" s="186" customFormat="1" ht="32.25" customHeight="1" x14ac:dyDescent="0.25">
      <c r="A7" s="195" t="s">
        <v>226</v>
      </c>
      <c r="B7" s="198">
        <v>2502.2197267199999</v>
      </c>
      <c r="C7" s="194">
        <v>2351.6791531100002</v>
      </c>
      <c r="D7" s="189"/>
      <c r="E7" s="198">
        <v>2554.5043324000003</v>
      </c>
      <c r="F7" s="192">
        <v>71.255516370000009</v>
      </c>
      <c r="G7" s="192">
        <v>188.91525995000001</v>
      </c>
      <c r="H7" s="192">
        <v>327.51049989000001</v>
      </c>
      <c r="I7" s="192">
        <v>99.243208230000008</v>
      </c>
      <c r="J7" s="192">
        <v>144.6219897</v>
      </c>
      <c r="K7" s="192">
        <v>146.62686294999997</v>
      </c>
      <c r="L7" s="192">
        <v>95.081527739999999</v>
      </c>
      <c r="M7" s="192">
        <v>86.092993509999999</v>
      </c>
      <c r="N7" s="187">
        <v>170.67515733000002</v>
      </c>
      <c r="O7" s="187">
        <v>376.85031927999995</v>
      </c>
      <c r="P7" s="187">
        <v>129.96971219</v>
      </c>
      <c r="Q7" s="187">
        <v>116.31060066999999</v>
      </c>
      <c r="R7" s="235">
        <v>1953.1536478099999</v>
      </c>
    </row>
    <row r="8" spans="1:18" s="186" customFormat="1" ht="17.25" customHeight="1" x14ac:dyDescent="0.25">
      <c r="A8" s="191" t="s">
        <v>221</v>
      </c>
      <c r="B8" s="196"/>
      <c r="C8" s="203" t="s">
        <v>217</v>
      </c>
      <c r="D8" s="189"/>
      <c r="E8" s="188"/>
      <c r="F8" s="187">
        <v>2.7894067536403133</v>
      </c>
      <c r="G8" s="187">
        <v>10.184785088055229</v>
      </c>
      <c r="H8" s="187">
        <v>23.005687199514888</v>
      </c>
      <c r="I8" s="187">
        <v>26.890715186011171</v>
      </c>
      <c r="J8" s="187">
        <v>32.552165349382989</v>
      </c>
      <c r="K8" s="187">
        <v>38.292099358899492</v>
      </c>
      <c r="L8" s="187">
        <v>42.014211963448069</v>
      </c>
      <c r="M8" s="187">
        <v>45.384454574432965</v>
      </c>
      <c r="N8" s="187">
        <v>52.065796045075444</v>
      </c>
      <c r="O8" s="187">
        <v>66.818181253439619</v>
      </c>
      <c r="P8" s="187">
        <v>71.906045483753587</v>
      </c>
      <c r="Q8" s="187">
        <v>76.459202790820044</v>
      </c>
      <c r="R8" s="236"/>
    </row>
    <row r="9" spans="1:18" s="186" customFormat="1" ht="17.25" customHeight="1" x14ac:dyDescent="0.25">
      <c r="A9" s="191" t="s">
        <v>220</v>
      </c>
      <c r="B9" s="196"/>
      <c r="C9" s="203"/>
      <c r="D9" s="189"/>
      <c r="E9" s="188"/>
      <c r="F9" s="187">
        <v>-51.992877134512618</v>
      </c>
      <c r="G9" s="187">
        <v>75.340208349447124</v>
      </c>
      <c r="H9" s="187">
        <v>-3.3710600175969607</v>
      </c>
      <c r="I9" s="187">
        <v>-15.618617163981153</v>
      </c>
      <c r="J9" s="187">
        <v>22.608132947171789</v>
      </c>
      <c r="K9" s="187">
        <v>-36.976281782791432</v>
      </c>
      <c r="L9" s="187">
        <v>-43.971780541230117</v>
      </c>
      <c r="M9" s="187">
        <v>-82.907973234874021</v>
      </c>
      <c r="N9" s="187">
        <v>60.938427937099114</v>
      </c>
      <c r="O9" s="187">
        <v>2633.8793084098638</v>
      </c>
      <c r="P9" s="187">
        <v>-41.775860302293744</v>
      </c>
      <c r="Q9" s="187">
        <v>-57.221441275159449</v>
      </c>
      <c r="R9" s="236"/>
    </row>
    <row r="10" spans="1:18" s="186" customFormat="1" ht="9" customHeight="1" x14ac:dyDescent="0.25">
      <c r="A10" s="191"/>
      <c r="B10" s="196"/>
      <c r="C10" s="203"/>
      <c r="D10" s="189"/>
      <c r="E10" s="188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36"/>
    </row>
    <row r="11" spans="1:18" s="186" customFormat="1" ht="30" customHeight="1" x14ac:dyDescent="0.25">
      <c r="A11" s="199" t="s">
        <v>225</v>
      </c>
      <c r="B11" s="198">
        <v>20654.634587330002</v>
      </c>
      <c r="C11" s="194">
        <v>19773.513049360001</v>
      </c>
      <c r="D11" s="189"/>
      <c r="E11" s="198">
        <v>23002.50355455</v>
      </c>
      <c r="F11" s="192">
        <v>156.31983496999999</v>
      </c>
      <c r="G11" s="192">
        <v>2266.9068972700006</v>
      </c>
      <c r="H11" s="192">
        <v>2455.4397333299999</v>
      </c>
      <c r="I11" s="192">
        <v>726.62001465000003</v>
      </c>
      <c r="J11" s="192">
        <v>1986.38722282</v>
      </c>
      <c r="K11" s="192">
        <v>1322.6902567499999</v>
      </c>
      <c r="L11" s="192">
        <v>1322.6452264500001</v>
      </c>
      <c r="M11" s="192">
        <v>1751.8026388399999</v>
      </c>
      <c r="N11" s="187">
        <v>2009.6747445899998</v>
      </c>
      <c r="O11" s="187">
        <v>1858.5297756700002</v>
      </c>
      <c r="P11" s="187">
        <v>1956.7592813799999</v>
      </c>
      <c r="Q11" s="187">
        <v>2953.3029147299999</v>
      </c>
      <c r="R11" s="235">
        <v>20767.078541449999</v>
      </c>
    </row>
    <row r="12" spans="1:18" s="186" customFormat="1" ht="16.5" customHeight="1" x14ac:dyDescent="0.25">
      <c r="A12" s="191" t="s">
        <v>221</v>
      </c>
      <c r="B12" s="196"/>
      <c r="C12" s="203"/>
      <c r="D12" s="189"/>
      <c r="E12" s="188"/>
      <c r="F12" s="187">
        <v>0.67957748424770581</v>
      </c>
      <c r="G12" s="187">
        <v>10.534621705386828</v>
      </c>
      <c r="H12" s="187">
        <v>21.209284693730556</v>
      </c>
      <c r="I12" s="187">
        <v>24.368158304713095</v>
      </c>
      <c r="J12" s="187">
        <v>33.003684512150997</v>
      </c>
      <c r="K12" s="187">
        <v>38.753885804863614</v>
      </c>
      <c r="L12" s="187">
        <v>44.503891334971982</v>
      </c>
      <c r="M12" s="187">
        <v>52.119595576406539</v>
      </c>
      <c r="N12" s="187">
        <v>60.85636085860331</v>
      </c>
      <c r="O12" s="187">
        <v>68.936045625361558</v>
      </c>
      <c r="P12" s="187">
        <v>77.44276871634851</v>
      </c>
      <c r="Q12" s="187">
        <v>90.281818638572403</v>
      </c>
      <c r="R12" s="236"/>
    </row>
    <row r="13" spans="1:18" s="186" customFormat="1" ht="17.25" customHeight="1" x14ac:dyDescent="0.25">
      <c r="A13" s="191" t="s">
        <v>220</v>
      </c>
      <c r="B13" s="196"/>
      <c r="C13" s="203"/>
      <c r="D13" s="189"/>
      <c r="E13" s="188"/>
      <c r="F13" s="187">
        <v>-85.890487232358282</v>
      </c>
      <c r="G13" s="187">
        <v>65.096553136726158</v>
      </c>
      <c r="H13" s="187">
        <v>15.572781577336814</v>
      </c>
      <c r="I13" s="187">
        <v>-17.672470594580346</v>
      </c>
      <c r="J13" s="187">
        <v>22.767286504702412</v>
      </c>
      <c r="K13" s="187">
        <v>-48.345460608624236</v>
      </c>
      <c r="L13" s="187">
        <v>18.126894261711769</v>
      </c>
      <c r="M13" s="187">
        <v>43.909792174567627</v>
      </c>
      <c r="N13" s="187">
        <v>20.729272052274439</v>
      </c>
      <c r="O13" s="187">
        <v>58.685416052777839</v>
      </c>
      <c r="P13" s="187">
        <v>65.289918198186257</v>
      </c>
      <c r="Q13" s="187">
        <v>-21.246684815433682</v>
      </c>
      <c r="R13" s="236"/>
    </row>
    <row r="14" spans="1:18" s="186" customFormat="1" ht="9" customHeight="1" x14ac:dyDescent="0.25">
      <c r="A14" s="191"/>
      <c r="B14" s="196"/>
      <c r="C14" s="203"/>
      <c r="D14" s="189"/>
      <c r="E14" s="188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36"/>
    </row>
    <row r="15" spans="1:18" s="186" customFormat="1" ht="33.75" customHeight="1" x14ac:dyDescent="0.25">
      <c r="A15" s="199" t="s">
        <v>224</v>
      </c>
      <c r="B15" s="198">
        <v>6841.5966358199994</v>
      </c>
      <c r="C15" s="194">
        <v>6441.4953353800001</v>
      </c>
      <c r="D15" s="189"/>
      <c r="E15" s="198">
        <v>7614.4092669199999</v>
      </c>
      <c r="F15" s="192">
        <v>323.04958099999999</v>
      </c>
      <c r="G15" s="192">
        <v>698.78723591999994</v>
      </c>
      <c r="H15" s="192">
        <v>712.88707444000011</v>
      </c>
      <c r="I15" s="192">
        <v>367.00479811000002</v>
      </c>
      <c r="J15" s="192">
        <v>387.28553113999999</v>
      </c>
      <c r="K15" s="192">
        <v>455.74216404999999</v>
      </c>
      <c r="L15" s="192">
        <v>385.94185114999999</v>
      </c>
      <c r="M15" s="192">
        <v>469.53083887999998</v>
      </c>
      <c r="N15" s="187">
        <v>531.98421938000001</v>
      </c>
      <c r="O15" s="187">
        <v>513.11644716000001</v>
      </c>
      <c r="P15" s="187">
        <v>783.32903572999987</v>
      </c>
      <c r="Q15" s="187">
        <v>804.05040319999989</v>
      </c>
      <c r="R15" s="235">
        <v>6432.70918016</v>
      </c>
    </row>
    <row r="16" spans="1:18" s="186" customFormat="1" x14ac:dyDescent="0.25">
      <c r="A16" s="191" t="s">
        <v>221</v>
      </c>
      <c r="B16" s="196"/>
      <c r="C16" s="190"/>
      <c r="D16" s="189"/>
      <c r="E16" s="188"/>
      <c r="F16" s="187">
        <v>4.2426085816460501</v>
      </c>
      <c r="G16" s="187">
        <v>13.419777964382115</v>
      </c>
      <c r="H16" s="187">
        <v>22.782120458067908</v>
      </c>
      <c r="I16" s="187">
        <v>27.601992692995097</v>
      </c>
      <c r="J16" s="187">
        <v>32.688211696516767</v>
      </c>
      <c r="K16" s="187">
        <v>38.673471328277351</v>
      </c>
      <c r="L16" s="187">
        <v>43.742043789002359</v>
      </c>
      <c r="M16" s="187">
        <v>49.908390020479928</v>
      </c>
      <c r="N16" s="187">
        <v>56.894936195390031</v>
      </c>
      <c r="O16" s="187">
        <v>63.633692009175626</v>
      </c>
      <c r="P16" s="187">
        <v>73.921148439093173</v>
      </c>
      <c r="Q16" s="187">
        <v>84.48073848757025</v>
      </c>
      <c r="R16" s="236"/>
    </row>
    <row r="17" spans="1:18" s="186" customFormat="1" ht="17.25" customHeight="1" x14ac:dyDescent="0.25">
      <c r="A17" s="191" t="s">
        <v>220</v>
      </c>
      <c r="B17" s="196"/>
      <c r="C17" s="190"/>
      <c r="D17" s="189"/>
      <c r="E17" s="188"/>
      <c r="F17" s="187">
        <v>-12.941912062728257</v>
      </c>
      <c r="G17" s="187">
        <v>68.326543606584281</v>
      </c>
      <c r="H17" s="187">
        <v>2.5750470094104472</v>
      </c>
      <c r="I17" s="187">
        <v>279.27217540730391</v>
      </c>
      <c r="J17" s="187">
        <v>-22.569314633294102</v>
      </c>
      <c r="K17" s="187">
        <v>-65.071071886270516</v>
      </c>
      <c r="L17" s="187">
        <v>-38.221746873981132</v>
      </c>
      <c r="M17" s="187">
        <v>7.4681047104446785</v>
      </c>
      <c r="N17" s="187">
        <v>220.71785128652169</v>
      </c>
      <c r="O17" s="187">
        <v>-29.888527952662834</v>
      </c>
      <c r="P17" s="187">
        <v>2740.4319191845739</v>
      </c>
      <c r="Q17" s="187">
        <v>-24.971114007454098</v>
      </c>
      <c r="R17" s="236"/>
    </row>
    <row r="18" spans="1:18" ht="15" x14ac:dyDescent="0.25">
      <c r="B18" s="201"/>
      <c r="C18" s="19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</row>
    <row r="19" spans="1:18" s="186" customFormat="1" ht="33.75" customHeight="1" x14ac:dyDescent="0.25">
      <c r="A19" s="199" t="s">
        <v>223</v>
      </c>
      <c r="B19" s="198">
        <v>1432.40493479</v>
      </c>
      <c r="C19" s="194">
        <v>1395.3613470999999</v>
      </c>
      <c r="D19" s="189"/>
      <c r="E19" s="198">
        <v>1545.8882327200001</v>
      </c>
      <c r="F19" s="192">
        <v>7.57247337</v>
      </c>
      <c r="G19" s="192">
        <v>146.86193152000001</v>
      </c>
      <c r="H19" s="192">
        <v>203.73754169999998</v>
      </c>
      <c r="I19" s="192">
        <v>69.412696260000004</v>
      </c>
      <c r="J19" s="192">
        <v>97.559830900000009</v>
      </c>
      <c r="K19" s="192">
        <v>142.51855699000001</v>
      </c>
      <c r="L19" s="192">
        <v>82.280124520000001</v>
      </c>
      <c r="M19" s="192">
        <v>105.58894673</v>
      </c>
      <c r="N19" s="187">
        <v>148.23053571</v>
      </c>
      <c r="O19" s="187">
        <v>933.29950755000004</v>
      </c>
      <c r="P19" s="187">
        <v>148.40040894999998</v>
      </c>
      <c r="Q19" s="187">
        <v>1878.2937100499998</v>
      </c>
      <c r="R19" s="235">
        <v>3963.7562642499997</v>
      </c>
    </row>
    <row r="20" spans="1:18" s="186" customFormat="1" x14ac:dyDescent="0.25">
      <c r="A20" s="191" t="s">
        <v>221</v>
      </c>
      <c r="B20" s="196"/>
      <c r="C20" s="190"/>
      <c r="D20" s="189"/>
      <c r="E20" s="188"/>
      <c r="F20" s="197">
        <v>0.48984610981068044</v>
      </c>
      <c r="G20" s="197">
        <v>9.9900110254589176</v>
      </c>
      <c r="H20" s="197">
        <v>23.169330033633429</v>
      </c>
      <c r="I20" s="197">
        <v>27.659479760555662</v>
      </c>
      <c r="J20" s="197">
        <v>33.970403722266845</v>
      </c>
      <c r="K20" s="197">
        <v>43.189605600738858</v>
      </c>
      <c r="L20" s="197">
        <v>48.512120047674486</v>
      </c>
      <c r="M20" s="197">
        <v>55.342429283175655</v>
      </c>
      <c r="N20" s="197">
        <v>64.931126096604871</v>
      </c>
      <c r="O20" s="197">
        <v>125.30415228284176</v>
      </c>
      <c r="P20" s="197">
        <v>134.90383781048746</v>
      </c>
      <c r="Q20" s="197">
        <v>256.40639344771682</v>
      </c>
      <c r="R20" s="236"/>
    </row>
    <row r="21" spans="1:18" s="186" customFormat="1" ht="17.25" customHeight="1" x14ac:dyDescent="0.25">
      <c r="A21" s="191" t="s">
        <v>220</v>
      </c>
      <c r="B21" s="196"/>
      <c r="C21" s="190"/>
      <c r="D21" s="189"/>
      <c r="E21" s="188"/>
      <c r="F21" s="187">
        <v>-92.325955740535449</v>
      </c>
      <c r="G21" s="187">
        <v>83.38194133082672</v>
      </c>
      <c r="H21" s="187">
        <v>8.2860781745758061</v>
      </c>
      <c r="I21" s="187">
        <v>251.52166109421731</v>
      </c>
      <c r="J21" s="187">
        <v>24.739169525688375</v>
      </c>
      <c r="K21" s="187">
        <v>-28.268284970675396</v>
      </c>
      <c r="L21" s="187">
        <v>-21.17680518113464</v>
      </c>
      <c r="M21" s="187">
        <v>198.77717477100441</v>
      </c>
      <c r="N21" s="187">
        <v>-20.500087302125035</v>
      </c>
      <c r="O21" s="187">
        <v>1128.6531071828251</v>
      </c>
      <c r="P21" s="187">
        <v>108.63263662191551</v>
      </c>
      <c r="Q21" s="187">
        <v>626.49738150549206</v>
      </c>
      <c r="R21" s="236"/>
    </row>
    <row r="22" spans="1:18" s="186" customFormat="1" ht="17.25" customHeight="1" x14ac:dyDescent="0.25">
      <c r="A22" s="191"/>
      <c r="B22" s="196"/>
      <c r="C22" s="190"/>
      <c r="D22" s="189"/>
      <c r="E22" s="188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236"/>
    </row>
    <row r="23" spans="1:18" x14ac:dyDescent="0.2">
      <c r="A23" s="195" t="s">
        <v>222</v>
      </c>
      <c r="B23" s="193">
        <v>31430.855884659999</v>
      </c>
      <c r="C23" s="194">
        <v>29962.04888495</v>
      </c>
      <c r="E23" s="193">
        <v>34717.30538659</v>
      </c>
      <c r="F23" s="192">
        <v>558.19740571</v>
      </c>
      <c r="G23" s="192">
        <v>3301.4713246600004</v>
      </c>
      <c r="H23" s="192">
        <v>3699.5748493599999</v>
      </c>
      <c r="I23" s="192">
        <v>1262.2807172500002</v>
      </c>
      <c r="J23" s="192">
        <v>2615.8545745599999</v>
      </c>
      <c r="K23" s="192">
        <v>2067.5778407399998</v>
      </c>
      <c r="L23" s="192">
        <v>1885.9487298600002</v>
      </c>
      <c r="M23" s="192">
        <v>2413.0154179599999</v>
      </c>
      <c r="N23" s="192">
        <v>2860.5646570099998</v>
      </c>
      <c r="O23" s="192">
        <v>3681.7960496599999</v>
      </c>
      <c r="P23" s="192">
        <v>3018.4584382499997</v>
      </c>
      <c r="Q23" s="192">
        <v>5751.9576286499996</v>
      </c>
      <c r="R23" s="235">
        <v>33116.697633669995</v>
      </c>
    </row>
    <row r="24" spans="1:18" x14ac:dyDescent="0.2">
      <c r="A24" s="191" t="s">
        <v>221</v>
      </c>
      <c r="C24" s="190"/>
      <c r="F24" s="187">
        <v>1.6078362058756173</v>
      </c>
      <c r="G24" s="187">
        <v>11.117420224269036</v>
      </c>
      <c r="H24" s="187">
        <v>21.773704772173517</v>
      </c>
      <c r="I24" s="187">
        <v>25.409588096625225</v>
      </c>
      <c r="J24" s="187">
        <v>32.944316225526634</v>
      </c>
      <c r="K24" s="187">
        <v>38.899783730037015</v>
      </c>
      <c r="L24" s="187">
        <v>44.332085312372577</v>
      </c>
      <c r="M24" s="187">
        <v>51.282553936276955</v>
      </c>
      <c r="N24" s="187">
        <v>59.522146914927113</v>
      </c>
      <c r="O24" s="187">
        <v>70.127221268082792</v>
      </c>
      <c r="P24" s="187">
        <v>78.821612738383706</v>
      </c>
      <c r="Q24" s="187">
        <v>95.389596816064383</v>
      </c>
    </row>
    <row r="25" spans="1:18" s="186" customFormat="1" ht="17.25" customHeight="1" x14ac:dyDescent="0.25">
      <c r="A25" s="191" t="s">
        <v>220</v>
      </c>
      <c r="B25" s="188"/>
      <c r="C25" s="190"/>
      <c r="D25" s="189"/>
      <c r="E25" s="188"/>
      <c r="F25" s="187">
        <v>-58.804839966396408</v>
      </c>
      <c r="G25" s="187">
        <v>111.50981972748144</v>
      </c>
      <c r="H25" s="187">
        <v>39.518843779409593</v>
      </c>
      <c r="I25" s="187">
        <v>23.75838889052082</v>
      </c>
      <c r="J25" s="187">
        <v>44.189687157958616</v>
      </c>
      <c r="K25" s="187">
        <v>-30.896068243438535</v>
      </c>
      <c r="L25" s="187">
        <v>35.312735380014139</v>
      </c>
      <c r="M25" s="187">
        <v>37.389230525215034</v>
      </c>
      <c r="N25" s="187">
        <v>46.162218391997634</v>
      </c>
      <c r="O25" s="187">
        <v>191.98599444169685</v>
      </c>
      <c r="P25" s="187">
        <v>104.19994269402326</v>
      </c>
      <c r="Q25" s="187">
        <v>34.375866109699714</v>
      </c>
      <c r="R25" s="236"/>
    </row>
    <row r="26" spans="1:18" ht="9" customHeight="1" x14ac:dyDescent="0.2">
      <c r="A26" s="184"/>
      <c r="B26" s="183"/>
      <c r="C26" s="185"/>
      <c r="D26" s="184"/>
      <c r="E26" s="183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</row>
    <row r="27" spans="1:18" ht="7.5" customHeight="1" x14ac:dyDescent="0.2">
      <c r="B27" s="180"/>
      <c r="C27" s="180"/>
      <c r="D27" s="180"/>
      <c r="E27" s="180"/>
    </row>
    <row r="28" spans="1:18" ht="11.25" customHeight="1" x14ac:dyDescent="0.2">
      <c r="A28" s="177" t="s">
        <v>219</v>
      </c>
      <c r="B28" s="180"/>
      <c r="C28" s="180"/>
      <c r="D28" s="180"/>
      <c r="E28" s="180"/>
    </row>
    <row r="29" spans="1:18" x14ac:dyDescent="0.2">
      <c r="A29" s="181" t="s">
        <v>218</v>
      </c>
      <c r="B29" s="180"/>
      <c r="C29" s="180"/>
      <c r="D29" s="180"/>
      <c r="E29" s="180"/>
    </row>
    <row r="34" spans="13:13" x14ac:dyDescent="0.2">
      <c r="M34" s="177" t="s">
        <v>217</v>
      </c>
    </row>
  </sheetData>
  <mergeCells count="15">
    <mergeCell ref="O4:O5"/>
    <mergeCell ref="P4:P5"/>
    <mergeCell ref="Q4:Q5"/>
    <mergeCell ref="I4:I5"/>
    <mergeCell ref="J4:J5"/>
    <mergeCell ref="K4:K5"/>
    <mergeCell ref="L4:L5"/>
    <mergeCell ref="M4:M5"/>
    <mergeCell ref="N4:N5"/>
    <mergeCell ref="H4:H5"/>
    <mergeCell ref="B4:B5"/>
    <mergeCell ref="C4:C5"/>
    <mergeCell ref="E4:E5"/>
    <mergeCell ref="F4:F5"/>
    <mergeCell ref="G4:G5"/>
  </mergeCells>
  <pageMargins left="0.75" right="0.75" top="1" bottom="1" header="0.5" footer="0.5"/>
  <pageSetup scale="56" orientation="landscape" horizontalDpi="300" verticalDpi="300" r:id="rId1"/>
  <headerFooter alignWithMargins="0">
    <oddHeader>&amp;CDIRECTION GENERALE DU BUDGET
DIRECTION DES ETUDES ET DE LA PROGRAMMATION BUDGETAIRE
DEPENSES SOCIALES
Exercice 2021-2022
(Financement domestique, Millions de Gourdes)</oddHeader>
    <oddFooter>&amp;RJRM/&amp;D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11</vt:i4>
      </vt:variant>
    </vt:vector>
  </HeadingPairs>
  <TitlesOfParts>
    <vt:vector size="14" baseType="lpstr">
      <vt:lpstr>Section_Article 2122</vt:lpstr>
      <vt:lpstr>Solde Crédits_Oct.&amp;Sept. 2122</vt:lpstr>
      <vt:lpstr>Dépenses Sociales 2122</vt:lpstr>
      <vt:lpstr>'Section_Article 2122'!ALINEA</vt:lpstr>
      <vt:lpstr>'Section_Article 2122'!Impression_des_titres</vt:lpstr>
      <vt:lpstr>'Solde Crédits_Oct.&amp;Sept. 2122'!Impression_des_titres</vt:lpstr>
      <vt:lpstr>'Section_Article 2122'!LIBELLE</vt:lpstr>
      <vt:lpstr>'Section_Article 2122'!MENSUEL</vt:lpstr>
      <vt:lpstr>'Section_Article 2122'!NOVEMBRE</vt:lpstr>
      <vt:lpstr>'Section_Article 2122'!SECTITRE</vt:lpstr>
      <vt:lpstr>'Section_Article 2122'!TITRE</vt:lpstr>
      <vt:lpstr>'Dépenses Sociales 2122'!Zone_d_impression</vt:lpstr>
      <vt:lpstr>'Section_Article 2122'!Zone_d_impression</vt:lpstr>
      <vt:lpstr>'Solde Crédits_Oct.&amp;Sept. 2122'!Zone_d_impression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2023-03-21T17:48:14Z</cp:lastPrinted>
  <dcterms:created xsi:type="dcterms:W3CDTF">2023-03-21T13:35:27Z</dcterms:created>
  <dcterms:modified xsi:type="dcterms:W3CDTF">2023-03-21T17:53:59Z</dcterms:modified>
</cp:coreProperties>
</file>