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3-2024\"/>
    </mc:Choice>
  </mc:AlternateContent>
  <xr:revisionPtr revIDLastSave="0" documentId="8_{237C4802-5646-4CD5-A3F0-EF0EED9F5EBA}" xr6:coauthVersionLast="36" xr6:coauthVersionMax="36" xr10:uidLastSave="{00000000-0000-0000-0000-000000000000}"/>
  <bookViews>
    <workbookView xWindow="0" yWindow="0" windowWidth="28800" windowHeight="11505" xr2:uid="{C408F336-6511-4B06-8254-1521407025B1}"/>
  </bookViews>
  <sheets>
    <sheet name="TEREDA_RESUME_P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[4]Programa!#REF!</definedName>
    <definedName name="________BOP1">#REF!</definedName>
    <definedName name="________BOP2">#REF!</definedName>
    <definedName name="________cap2">'[5]EVALUACIÓN PRIVADA'!#REF!</definedName>
    <definedName name="________cap3">'[5]EVALUACIÓN PRIVADA'!#REF!</definedName>
    <definedName name="________cas2">'[5]EVALUACIÓN SOCIOECONÓMICA'!#REF!</definedName>
    <definedName name="________cas3">'[5]EVALUACIÓN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[4]Programa!#REF!</definedName>
    <definedName name="________dcc99">#REF!</definedName>
    <definedName name="________DES2">'[5]EVALUACIÓN PRIVADA'!#REF!</definedName>
    <definedName name="________DES3">'[5]EVALUACIÓN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'[5]ANÁLISIS DE SENSIBILIDAD'!#REF!</definedName>
    <definedName name="________Ind17">'[5]ANÁLISIS DE SENSIBILIDAD'!#REF!</definedName>
    <definedName name="________Ind18">'[5]ANÁLISIS DE SENSIBILIDAD'!#REF!</definedName>
    <definedName name="________Ind22">'[5]ANÁLISIS DE SENSIBILIDAD'!#REF!</definedName>
    <definedName name="________Ind27">'[5]ANÁLISIS DE SENSIBILIDAD'!#REF!</definedName>
    <definedName name="________Ind28">'[5]ANÁLISIS DE SENSIBILIDAD'!#REF!</definedName>
    <definedName name="________Ind32">'[5]ANÁLISIS DE SENSIBILIDAD'!#REF!</definedName>
    <definedName name="________Ind41">[5]INDICADORES!#REF!</definedName>
    <definedName name="________Ind42">[5]INDICADORES!#REF!</definedName>
    <definedName name="________Ind43">[5]INDICADORES!#REF!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[4]Programa!#REF!</definedName>
    <definedName name="________mk14">[6]NFPEntps!#REF!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'[7]Serv&amp;Trans'!#REF!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[4]Programa!#REF!</definedName>
    <definedName name="________pib99">#REF!</definedName>
    <definedName name="________POR96">#REF!</definedName>
    <definedName name="________PRN96">#REF!</definedName>
    <definedName name="________sel10">'[5]EVALUACIÓN SOCIOECONÓMICA'!#REF!</definedName>
    <definedName name="________sel11">'[5]EVALUACIÓN SOCIOECONÓMICA'!#REF!</definedName>
    <definedName name="________sel12">'[5]EVALUACIÓN PRIVADA'!#REF!</definedName>
    <definedName name="________sel13">'[5]EVALUACIÓN PRIVADA'!#REF!</definedName>
    <definedName name="________sel14">'[5]EVALUACIÓN PRIVADA'!#REF!</definedName>
    <definedName name="________sel16">'[5]EVALUACIÓN PRIVADA'!#REF!</definedName>
    <definedName name="________sel18">[5]FINANCIACIÓN!#REF!</definedName>
    <definedName name="________sel22">'[5]EVALUACIÓN PRIVADA'!#REF!</definedName>
    <definedName name="________sel23">'[5]EVALUACIÓN SOCIOECONÓMICA'!#REF!</definedName>
    <definedName name="________sel24">'[5]EVALUACIÓN SOCIOECONÓMICA'!#REF!</definedName>
    <definedName name="________sel31">'[5]EVALUACIÓN PRIVADA'!#REF!</definedName>
    <definedName name="________sel32">'[5]EVALUACIÓN PRIVADA'!#REF!</definedName>
    <definedName name="________sel33">'[5]EVALUACIÓN SOCIOECONÓMICA'!#REF!</definedName>
    <definedName name="________sel34">'[5]EVALUACIÓN SOCIOECONÓMICA'!#REF!</definedName>
    <definedName name="________sel5">[5]ALTERNATIVAS!#REF!</definedName>
    <definedName name="________sel6">'[5]EVALUACIÓN SOCIOECONÓMICA'!#REF!</definedName>
    <definedName name="________sel7">'[5]EVALUACIÓN SOCIOECONÓMICA'!#REF!</definedName>
    <definedName name="________sel8">'[5]EVALUACIÓN SOCIOECONÓMICA'!#REF!</definedName>
    <definedName name="________sel9">'[5]EVALUACIÓN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'[5]EVALUACIÓN PRIVADA'!#REF!</definedName>
    <definedName name="________tot3">'[5]EVALUACIÓN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[8]Programa!#REF!</definedName>
    <definedName name="_______BOP1">#REF!</definedName>
    <definedName name="_______BOP2">#REF!</definedName>
    <definedName name="_______cap2">'[5]EVALUACIÓN PRIVADA'!#REF!</definedName>
    <definedName name="_______cap3">'[5]EVALUACIÓN PRIVADA'!#REF!</definedName>
    <definedName name="_______cas2">'[5]EVALUACIÓN SOCIOECONÓMICA'!#REF!</definedName>
    <definedName name="_______cas3">'[5]EVALUACIÓN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[8]Programa!#REF!</definedName>
    <definedName name="_______dcc99">#REF!</definedName>
    <definedName name="_______DES2">'[5]EVALUACIÓN PRIVADA'!#REF!</definedName>
    <definedName name="_______DES3">'[5]EVALUACIÓN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'[5]ANÁLISIS DE SENSIBILIDAD'!#REF!</definedName>
    <definedName name="_______Ind17">'[5]ANÁLISIS DE SENSIBILIDAD'!#REF!</definedName>
    <definedName name="_______Ind18">'[5]ANÁLISIS DE SENSIBILIDAD'!#REF!</definedName>
    <definedName name="_______Ind22">'[5]ANÁLISIS DE SENSIBILIDAD'!#REF!</definedName>
    <definedName name="_______Ind27">'[5]ANÁLISIS DE SENSIBILIDAD'!#REF!</definedName>
    <definedName name="_______Ind28">'[5]ANÁLISIS DE SENSIBILIDAD'!#REF!</definedName>
    <definedName name="_______Ind32">'[5]ANÁLISIS DE SENSIBILIDAD'!#REF!</definedName>
    <definedName name="_______Ind41">[5]INDICADORES!#REF!</definedName>
    <definedName name="_______Ind42">[5]INDICADORES!#REF!</definedName>
    <definedName name="_______Ind43">[5]INDICADORES!#REF!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[8]Programa!#REF!</definedName>
    <definedName name="_______mk14">[9]NFPEntps!#REF!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'[7]Serv&amp;Trans'!#REF!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[8]Programa!#REF!</definedName>
    <definedName name="_______pib99">#REF!</definedName>
    <definedName name="_______POR96">#REF!</definedName>
    <definedName name="_______PRN96">#REF!</definedName>
    <definedName name="_______sel10">'[5]EVALUACIÓN SOCIOECONÓMICA'!#REF!</definedName>
    <definedName name="_______sel11">'[5]EVALUACIÓN SOCIOECONÓMICA'!#REF!</definedName>
    <definedName name="_______sel12">'[5]EVALUACIÓN PRIVADA'!#REF!</definedName>
    <definedName name="_______sel13">'[5]EVALUACIÓN PRIVADA'!#REF!</definedName>
    <definedName name="_______sel14">'[5]EVALUACIÓN PRIVADA'!#REF!</definedName>
    <definedName name="_______sel16">'[5]EVALUACIÓN PRIVADA'!#REF!</definedName>
    <definedName name="_______sel18">[5]FINANCIACIÓN!#REF!</definedName>
    <definedName name="_______sel22">'[5]EVALUACIÓN PRIVADA'!#REF!</definedName>
    <definedName name="_______sel23">'[5]EVALUACIÓN SOCIOECONÓMICA'!#REF!</definedName>
    <definedName name="_______sel24">'[5]EVALUACIÓN SOCIOECONÓMICA'!#REF!</definedName>
    <definedName name="_______sel31">'[5]EVALUACIÓN PRIVADA'!#REF!</definedName>
    <definedName name="_______sel32">'[5]EVALUACIÓN PRIVADA'!#REF!</definedName>
    <definedName name="_______sel33">'[5]EVALUACIÓN SOCIOECONÓMICA'!#REF!</definedName>
    <definedName name="_______sel34">'[5]EVALUACIÓN SOCIOECONÓMICA'!#REF!</definedName>
    <definedName name="_______sel5">[5]ALTERNATIVAS!#REF!</definedName>
    <definedName name="_______sel6">'[5]EVALUACIÓN SOCIOECONÓMICA'!#REF!</definedName>
    <definedName name="_______sel7">'[5]EVALUACIÓN SOCIOECONÓMICA'!#REF!</definedName>
    <definedName name="_______sel8">'[5]EVALUACIÓN SOCIOECONÓMICA'!#REF!</definedName>
    <definedName name="_______sel9">'[5]EVALUACIÓN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'[5]EVALUACIÓN PRIVADA'!#REF!</definedName>
    <definedName name="_______tot3">'[5]EVALUACIÓN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[8]Programa!#REF!</definedName>
    <definedName name="______BOP1">#REF!</definedName>
    <definedName name="______BOP2">#REF!</definedName>
    <definedName name="______cap2">'[5]EVALUACIÓN PRIVADA'!#REF!</definedName>
    <definedName name="______cap3">'[5]EVALUACIÓN PRIVADA'!#REF!</definedName>
    <definedName name="______cas2">'[5]EVALUACIÓN SOCIOECONÓMICA'!#REF!</definedName>
    <definedName name="______cas3">'[5]EVALUACIÓN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[8]Programa!#REF!</definedName>
    <definedName name="______dcc99">#REF!</definedName>
    <definedName name="______DES2">'[5]EVALUACIÓN PRIVADA'!#REF!</definedName>
    <definedName name="______DES3">'[5]EVALUACIÓN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'[5]ANÁLISIS DE SENSIBILIDAD'!#REF!</definedName>
    <definedName name="______Ind17">'[5]ANÁLISIS DE SENSIBILIDAD'!#REF!</definedName>
    <definedName name="______Ind18">'[5]ANÁLISIS DE SENSIBILIDAD'!#REF!</definedName>
    <definedName name="______Ind22">'[5]ANÁLISIS DE SENSIBILIDAD'!#REF!</definedName>
    <definedName name="______Ind27">'[5]ANÁLISIS DE SENSIBILIDAD'!#REF!</definedName>
    <definedName name="______Ind28">'[5]ANÁLISIS DE SENSIBILIDAD'!#REF!</definedName>
    <definedName name="______Ind32">'[5]ANÁLISIS DE SENSIBILIDAD'!#REF!</definedName>
    <definedName name="______Ind41">[5]INDICADORES!#REF!</definedName>
    <definedName name="______Ind42">[5]INDICADORES!#REF!</definedName>
    <definedName name="______Ind43">[5]INDICADORES!#REF!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[8]Programa!#REF!</definedName>
    <definedName name="______mk14">[9]NFPEntps!#REF!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'[7]Serv&amp;Trans'!#REF!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[8]Programa!#REF!</definedName>
    <definedName name="______pib99">#REF!</definedName>
    <definedName name="______POR96">#REF!</definedName>
    <definedName name="______PRN96">#REF!</definedName>
    <definedName name="______sel10">'[5]EVALUACIÓN SOCIOECONÓMICA'!#REF!</definedName>
    <definedName name="______sel11">'[5]EVALUACIÓN SOCIOECONÓMICA'!#REF!</definedName>
    <definedName name="______sel12">'[5]EVALUACIÓN PRIVADA'!#REF!</definedName>
    <definedName name="______sel13">'[5]EVALUACIÓN PRIVADA'!#REF!</definedName>
    <definedName name="______sel14">'[5]EVALUACIÓN PRIVADA'!#REF!</definedName>
    <definedName name="______sel16">'[5]EVALUACIÓN PRIVADA'!#REF!</definedName>
    <definedName name="______sel18">[5]FINANCIACIÓN!#REF!</definedName>
    <definedName name="______sel22">'[5]EVALUACIÓN PRIVADA'!#REF!</definedName>
    <definedName name="______sel23">'[5]EVALUACIÓN SOCIOECONÓMICA'!#REF!</definedName>
    <definedName name="______sel24">'[5]EVALUACIÓN SOCIOECONÓMICA'!#REF!</definedName>
    <definedName name="______sel31">'[5]EVALUACIÓN PRIVADA'!#REF!</definedName>
    <definedName name="______sel32">'[5]EVALUACIÓN PRIVADA'!#REF!</definedName>
    <definedName name="______sel33">'[5]EVALUACIÓN SOCIOECONÓMICA'!#REF!</definedName>
    <definedName name="______sel34">'[5]EVALUACIÓN SOCIOECONÓMICA'!#REF!</definedName>
    <definedName name="______sel5">[5]ALTERNATIVAS!#REF!</definedName>
    <definedName name="______sel6">'[5]EVALUACIÓN SOCIOECONÓMICA'!#REF!</definedName>
    <definedName name="______sel7">'[5]EVALUACIÓN SOCIOECONÓMICA'!#REF!</definedName>
    <definedName name="______sel8">'[5]EVALUACIÓN SOCIOECONÓMICA'!#REF!</definedName>
    <definedName name="______sel9">'[5]EVALUACIÓN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'[5]EVALUACIÓN PRIVADA'!#REF!</definedName>
    <definedName name="______tot3">'[5]EVALUACIÓN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[8]Programa!#REF!</definedName>
    <definedName name="_____BOP1">#REF!</definedName>
    <definedName name="_____BOP2">#REF!</definedName>
    <definedName name="_____cap2">'[5]EVALUACIÓN PRIVADA'!#REF!</definedName>
    <definedName name="_____cap3">'[5]EVALUACIÓN PRIVADA'!#REF!</definedName>
    <definedName name="_____cas2">'[5]EVALUACIÓN SOCIOECONÓMICA'!#REF!</definedName>
    <definedName name="_____cas3">'[5]EVALUACIÓN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[8]Programa!#REF!</definedName>
    <definedName name="_____dcc99">#REF!</definedName>
    <definedName name="_____DES2">'[5]EVALUACIÓN PRIVADA'!#REF!</definedName>
    <definedName name="_____DES3">'[5]EVALUACIÓN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'[5]ANÁLISIS DE SENSIBILIDAD'!#REF!</definedName>
    <definedName name="_____Ind17">'[5]ANÁLISIS DE SENSIBILIDAD'!#REF!</definedName>
    <definedName name="_____Ind18">'[5]ANÁLISIS DE SENSIBILIDAD'!#REF!</definedName>
    <definedName name="_____Ind22">'[5]ANÁLISIS DE SENSIBILIDAD'!#REF!</definedName>
    <definedName name="_____Ind27">'[5]ANÁLISIS DE SENSIBILIDAD'!#REF!</definedName>
    <definedName name="_____Ind28">'[5]ANÁLISIS DE SENSIBILIDAD'!#REF!</definedName>
    <definedName name="_____Ind32">'[5]ANÁLISIS DE SENSIBILIDAD'!#REF!</definedName>
    <definedName name="_____Ind41">[5]INDICADORES!#REF!</definedName>
    <definedName name="_____Ind42">[5]INDICADORES!#REF!</definedName>
    <definedName name="_____Ind43">[5]INDICADORES!#REF!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[8]Programa!#REF!</definedName>
    <definedName name="_____mk14">[9]NFPEntps!#REF!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'[7]Serv&amp;Trans'!#REF!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[8]Programa!#REF!</definedName>
    <definedName name="_____pib99">#REF!</definedName>
    <definedName name="_____POR96">#REF!</definedName>
    <definedName name="_____PRN96">#REF!</definedName>
    <definedName name="_____sel10">'[5]EVALUACIÓN SOCIOECONÓMICA'!#REF!</definedName>
    <definedName name="_____sel11">'[5]EVALUACIÓN SOCIOECONÓMICA'!#REF!</definedName>
    <definedName name="_____sel12">'[5]EVALUACIÓN PRIVADA'!#REF!</definedName>
    <definedName name="_____sel13">'[5]EVALUACIÓN PRIVADA'!#REF!</definedName>
    <definedName name="_____sel14">'[5]EVALUACIÓN PRIVADA'!#REF!</definedName>
    <definedName name="_____sel16">'[5]EVALUACIÓN PRIVADA'!#REF!</definedName>
    <definedName name="_____sel18">[5]FINANCIACIÓN!#REF!</definedName>
    <definedName name="_____sel22">'[5]EVALUACIÓN PRIVADA'!#REF!</definedName>
    <definedName name="_____sel23">'[5]EVALUACIÓN SOCIOECONÓMICA'!#REF!</definedName>
    <definedName name="_____sel24">'[5]EVALUACIÓN SOCIOECONÓMICA'!#REF!</definedName>
    <definedName name="_____sel31">'[5]EVALUACIÓN PRIVADA'!#REF!</definedName>
    <definedName name="_____sel32">'[5]EVALUACIÓN PRIVADA'!#REF!</definedName>
    <definedName name="_____sel33">'[5]EVALUACIÓN SOCIOECONÓMICA'!#REF!</definedName>
    <definedName name="_____sel34">'[5]EVALUACIÓN SOCIOECONÓMICA'!#REF!</definedName>
    <definedName name="_____sel5">[5]ALTERNATIVAS!#REF!</definedName>
    <definedName name="_____sel6">'[5]EVALUACIÓN SOCIOECONÓMICA'!#REF!</definedName>
    <definedName name="_____sel7">'[5]EVALUACIÓN SOCIOECONÓMICA'!#REF!</definedName>
    <definedName name="_____sel8">'[5]EVALUACIÓN SOCIOECONÓMICA'!#REF!</definedName>
    <definedName name="_____sel9">'[5]EVALUACIÓN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'[5]EVALUACIÓN PRIVADA'!#REF!</definedName>
    <definedName name="_____tot3">'[5]EVALUACIÓN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[8]Programa!#REF!</definedName>
    <definedName name="____BOP1">#REF!</definedName>
    <definedName name="____BOP2">#REF!</definedName>
    <definedName name="____cap2">'[5]EVALUACIÓN PRIVADA'!#REF!</definedName>
    <definedName name="____cap3">'[5]EVALUACIÓN PRIVADA'!#REF!</definedName>
    <definedName name="____cas2">'[5]EVALUACIÓN SOCIOECONÓMICA'!#REF!</definedName>
    <definedName name="____cas3">'[5]EVALUACIÓN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[8]Programa!#REF!</definedName>
    <definedName name="____dcc99">#REF!</definedName>
    <definedName name="____DES2">'[5]EVALUACIÓN PRIVADA'!#REF!</definedName>
    <definedName name="____DES3">'[5]EVALUACIÓN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'[5]ANÁLISIS DE SENSIBILIDAD'!#REF!</definedName>
    <definedName name="____Ind17">'[5]ANÁLISIS DE SENSIBILIDAD'!#REF!</definedName>
    <definedName name="____Ind18">'[5]ANÁLISIS DE SENSIBILIDAD'!#REF!</definedName>
    <definedName name="____Ind22">'[5]ANÁLISIS DE SENSIBILIDAD'!#REF!</definedName>
    <definedName name="____Ind27">'[5]ANÁLISIS DE SENSIBILIDAD'!#REF!</definedName>
    <definedName name="____Ind28">'[5]ANÁLISIS DE SENSIBILIDAD'!#REF!</definedName>
    <definedName name="____Ind32">'[5]ANÁLISIS DE SENSIBILIDAD'!#REF!</definedName>
    <definedName name="____Ind41">[5]INDICADORES!#REF!</definedName>
    <definedName name="____Ind42">[5]INDICADORES!#REF!</definedName>
    <definedName name="____Ind43">[5]INDICADORES!#REF!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[8]Programa!#REF!</definedName>
    <definedName name="____mk14">[9]NFPEntps!#REF!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'[7]Serv&amp;Trans'!#REF!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[8]Programa!#REF!</definedName>
    <definedName name="____pib99">#REF!</definedName>
    <definedName name="____POR96">#REF!</definedName>
    <definedName name="____PRN96">#REF!</definedName>
    <definedName name="____sel10">'[5]EVALUACIÓN SOCIOECONÓMICA'!#REF!</definedName>
    <definedName name="____sel11">'[5]EVALUACIÓN SOCIOECONÓMICA'!#REF!</definedName>
    <definedName name="____sel12">'[5]EVALUACIÓN PRIVADA'!#REF!</definedName>
    <definedName name="____sel13">'[5]EVALUACIÓN PRIVADA'!#REF!</definedName>
    <definedName name="____sel14">'[5]EVALUACIÓN PRIVADA'!#REF!</definedName>
    <definedName name="____sel16">'[5]EVALUACIÓN PRIVADA'!#REF!</definedName>
    <definedName name="____sel18">[5]FINANCIACIÓN!#REF!</definedName>
    <definedName name="____sel22">'[5]EVALUACIÓN PRIVADA'!#REF!</definedName>
    <definedName name="____sel23">'[5]EVALUACIÓN SOCIOECONÓMICA'!#REF!</definedName>
    <definedName name="____sel24">'[5]EVALUACIÓN SOCIOECONÓMICA'!#REF!</definedName>
    <definedName name="____sel31">'[5]EVALUACIÓN PRIVADA'!#REF!</definedName>
    <definedName name="____sel32">'[5]EVALUACIÓN PRIVADA'!#REF!</definedName>
    <definedName name="____sel33">'[5]EVALUACIÓN SOCIOECONÓMICA'!#REF!</definedName>
    <definedName name="____sel34">'[5]EVALUACIÓN SOCIOECONÓMICA'!#REF!</definedName>
    <definedName name="____sel5">[5]ALTERNATIVAS!#REF!</definedName>
    <definedName name="____sel6">'[5]EVALUACIÓN SOCIOECONÓMICA'!#REF!</definedName>
    <definedName name="____sel7">'[5]EVALUACIÓN SOCIOECONÓMICA'!#REF!</definedName>
    <definedName name="____sel8">'[5]EVALUACIÓN SOCIOECONÓMICA'!#REF!</definedName>
    <definedName name="____sel9">'[5]EVALUACIÓN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'[5]EVALUACIÓN PRIVADA'!#REF!</definedName>
    <definedName name="____tot3">'[5]EVALUACIÓN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[8]Programa!#REF!</definedName>
    <definedName name="___BOP1">#REF!</definedName>
    <definedName name="___BOP2">#REF!</definedName>
    <definedName name="___cap2">'[5]EVALUACIÓN PRIVADA'!#REF!</definedName>
    <definedName name="___cap3">'[5]EVALUACIÓN PRIVADA'!#REF!</definedName>
    <definedName name="___cas2">'[5]EVALUACIÓN SOCIOECONÓMICA'!#REF!</definedName>
    <definedName name="___cas3">'[5]EVALUACIÓN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[8]Programa!#REF!</definedName>
    <definedName name="___dcc99">#REF!</definedName>
    <definedName name="___DES2">'[5]EVALUACIÓN PRIVADA'!#REF!</definedName>
    <definedName name="___DES3">'[5]EVALUACIÓN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'[5]ANÁLISIS DE SENSIBILIDAD'!#REF!</definedName>
    <definedName name="___Ind17">'[5]ANÁLISIS DE SENSIBILIDAD'!#REF!</definedName>
    <definedName name="___Ind18">'[5]ANÁLISIS DE SENSIBILIDAD'!#REF!</definedName>
    <definedName name="___Ind22">'[5]ANÁLISIS DE SENSIBILIDAD'!#REF!</definedName>
    <definedName name="___Ind27">'[5]ANÁLISIS DE SENSIBILIDAD'!#REF!</definedName>
    <definedName name="___Ind28">'[5]ANÁLISIS DE SENSIBILIDAD'!#REF!</definedName>
    <definedName name="___Ind32">'[5]ANÁLISIS DE SENSIBILIDAD'!#REF!</definedName>
    <definedName name="___Ind41">[5]INDICADORES!#REF!</definedName>
    <definedName name="___Ind42">[5]INDICADORES!#REF!</definedName>
    <definedName name="___Ind43">[5]INDICADORES!#REF!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[8]Programa!#REF!</definedName>
    <definedName name="___mk14">[9]NFPEntps!#REF!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'[7]Serv&amp;Trans'!#REF!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[8]Programa!#REF!</definedName>
    <definedName name="___pib99">#REF!</definedName>
    <definedName name="___POR96">#REF!</definedName>
    <definedName name="___PRN96">#REF!</definedName>
    <definedName name="___sel10">'[5]EVALUACIÓN SOCIOECONÓMICA'!#REF!</definedName>
    <definedName name="___sel11">'[5]EVALUACIÓN SOCIOECONÓMICA'!#REF!</definedName>
    <definedName name="___sel12">'[5]EVALUACIÓN PRIVADA'!#REF!</definedName>
    <definedName name="___sel13">'[5]EVALUACIÓN PRIVADA'!#REF!</definedName>
    <definedName name="___sel14">'[5]EVALUACIÓN PRIVADA'!#REF!</definedName>
    <definedName name="___sel16">'[5]EVALUACIÓN PRIVADA'!#REF!</definedName>
    <definedName name="___sel18">[5]FINANCIACIÓN!#REF!</definedName>
    <definedName name="___sel22">'[5]EVALUACIÓN PRIVADA'!#REF!</definedName>
    <definedName name="___sel23">'[5]EVALUACIÓN SOCIOECONÓMICA'!#REF!</definedName>
    <definedName name="___sel24">'[5]EVALUACIÓN SOCIOECONÓMICA'!#REF!</definedName>
    <definedName name="___sel31">'[5]EVALUACIÓN PRIVADA'!#REF!</definedName>
    <definedName name="___sel32">'[5]EVALUACIÓN PRIVADA'!#REF!</definedName>
    <definedName name="___sel33">'[5]EVALUACIÓN SOCIOECONÓMICA'!#REF!</definedName>
    <definedName name="___sel34">'[5]EVALUACIÓN SOCIOECONÓMICA'!#REF!</definedName>
    <definedName name="___sel5">[5]ALTERNATIVAS!#REF!</definedName>
    <definedName name="___sel6">'[5]EVALUACIÓN SOCIOECONÓMICA'!#REF!</definedName>
    <definedName name="___sel7">'[5]EVALUACIÓN SOCIOECONÓMICA'!#REF!</definedName>
    <definedName name="___sel8">'[5]EVALUACIÓN SOCIOECONÓMICA'!#REF!</definedName>
    <definedName name="___sel9">'[5]EVALUACIÓN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'[5]EVALUACIÓN PRIVADA'!#REF!</definedName>
    <definedName name="___tot3">'[5]EVALUACIÓN PRIVADA'!#REF!</definedName>
    <definedName name="___UES96">#REF!</definedName>
    <definedName name="__1__123Graph_AFIG_D" hidden="1">#REF!</definedName>
    <definedName name="__123Graph_A" hidden="1">[10]SPNF!#REF!</definedName>
    <definedName name="__123Graph_B" hidden="1">'[11]Central Govt'!#REF!</definedName>
    <definedName name="__123Graph_C" hidden="1">[10]SPNF!#REF!</definedName>
    <definedName name="__123Graph_D" hidden="1">[12]FLUJO!$B$7937:$C$7937</definedName>
    <definedName name="__123Graph_E" hidden="1">[10]SPNF!#REF!</definedName>
    <definedName name="__123Graph_F" hidden="1">[10]SPNF!#REF!</definedName>
    <definedName name="__123Graph_X" hidden="1">[12]FLUJO!$B$7901:$C$7901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[8]Programa!#REF!</definedName>
    <definedName name="__BOP1">#REF!</definedName>
    <definedName name="__BOP2">#REF!</definedName>
    <definedName name="__cap2">'[5]EVALUACIÓN PRIVADA'!#REF!</definedName>
    <definedName name="__cap3">'[5]EVALUACIÓN PRIVADA'!#REF!</definedName>
    <definedName name="__cas2">'[5]EVALUACIÓN SOCIOECONÓMICA'!#REF!</definedName>
    <definedName name="__cas3">'[5]EVALUACIÓN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[8]Programa!#REF!</definedName>
    <definedName name="__dcc99">#REF!</definedName>
    <definedName name="__DES2">'[5]EVALUACIÓN PRIVADA'!#REF!</definedName>
    <definedName name="__DES3">'[5]EVALUACIÓN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'[5]ANÁLISIS DE SENSIBILIDAD'!#REF!</definedName>
    <definedName name="__Ind17">'[5]ANÁLISIS DE SENSIBILIDAD'!#REF!</definedName>
    <definedName name="__Ind18">'[5]ANÁLISIS DE SENSIBILIDAD'!#REF!</definedName>
    <definedName name="__Ind22">'[5]ANÁLISIS DE SENSIBILIDAD'!#REF!</definedName>
    <definedName name="__Ind27">'[5]ANÁLISIS DE SENSIBILIDAD'!#REF!</definedName>
    <definedName name="__Ind28">'[5]ANÁLISIS DE SENSIBILIDAD'!#REF!</definedName>
    <definedName name="__Ind32">'[5]ANÁLISIS DE SENSIBILIDAD'!#REF!</definedName>
    <definedName name="__Ind41">[5]INDICADORES!#REF!</definedName>
    <definedName name="__Ind42">[5]INDICADORES!#REF!</definedName>
    <definedName name="__Ind43">[5]INDICADORES!#REF!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[8]Programa!#REF!</definedName>
    <definedName name="__mk14">[9]NFPEntps!#REF!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'[7]Serv&amp;Trans'!#REF!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[8]Programa!#REF!</definedName>
    <definedName name="__pib99">#REF!</definedName>
    <definedName name="__POR96">#REF!</definedName>
    <definedName name="__PRN96">#REF!</definedName>
    <definedName name="__sel10">'[5]EVALUACIÓN SOCIOECONÓMICA'!#REF!</definedName>
    <definedName name="__sel11">'[5]EVALUACIÓN SOCIOECONÓMICA'!#REF!</definedName>
    <definedName name="__sel12">'[5]EVALUACIÓN PRIVADA'!#REF!</definedName>
    <definedName name="__sel13">'[5]EVALUACIÓN PRIVADA'!#REF!</definedName>
    <definedName name="__sel14">'[5]EVALUACIÓN PRIVADA'!#REF!</definedName>
    <definedName name="__sel16">'[5]EVALUACIÓN PRIVADA'!#REF!</definedName>
    <definedName name="__sel18">[5]FINANCIACIÓN!#REF!</definedName>
    <definedName name="__sel22">'[5]EVALUACIÓN PRIVADA'!#REF!</definedName>
    <definedName name="__sel23">'[5]EVALUACIÓN SOCIOECONÓMICA'!#REF!</definedName>
    <definedName name="__sel24">'[5]EVALUACIÓN SOCIOECONÓMICA'!#REF!</definedName>
    <definedName name="__sel31">'[5]EVALUACIÓN PRIVADA'!#REF!</definedName>
    <definedName name="__sel32">'[5]EVALUACIÓN PRIVADA'!#REF!</definedName>
    <definedName name="__sel33">'[5]EVALUACIÓN SOCIOECONÓMICA'!#REF!</definedName>
    <definedName name="__sel34">'[5]EVALUACIÓN SOCIOECONÓMICA'!#REF!</definedName>
    <definedName name="__sel5">[5]ALTERNATIVAS!#REF!</definedName>
    <definedName name="__sel6">'[5]EVALUACIÓN SOCIOECONÓMICA'!#REF!</definedName>
    <definedName name="__sel7">'[5]EVALUACIÓN SOCIOECONÓMICA'!#REF!</definedName>
    <definedName name="__sel8">'[5]EVALUACIÓN SOCIOECONÓMICA'!#REF!</definedName>
    <definedName name="__sel9">'[5]EVALUACIÓN SOCIOECONÓMICA'!#REF!</definedName>
    <definedName name="__SRN96">#REF!</definedName>
    <definedName name="__SRT11" hidden="1">{"Minpmon",#N/A,FALSE,"Monthinput"}</definedName>
    <definedName name="__tAB4">#REF!</definedName>
    <definedName name="__tot2">'[5]EVALUACIÓN PRIVADA'!#REF!</definedName>
    <definedName name="__tot3">'[5]EVALUACIÓN PRIVADA'!#REF!</definedName>
    <definedName name="__UES96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'[5]EVALUACIÓN SOCIOECONÓMICA'!#REF!</definedName>
    <definedName name="_bem98">[13]Programa!#REF!</definedName>
    <definedName name="_BOP1">#REF!</definedName>
    <definedName name="_BOP2">#REF!</definedName>
    <definedName name="_cap2">'[5]EVALUACIÓN PRIVADA'!#REF!</definedName>
    <definedName name="_cap3">'[5]EVALUACIÓN PRIVADA'!#REF!</definedName>
    <definedName name="_cas2">'[5]EVALUACIÓN SOCIOECONÓMICA'!#REF!</definedName>
    <definedName name="_cas3">'[5]EVALUACIÓN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[13]Programa!#REF!</definedName>
    <definedName name="_dcc99">#REF!</definedName>
    <definedName name="_DES2">'[5]EVALUACIÓN PRIVADA'!#REF!</definedName>
    <definedName name="_DES3">'[5]EVALUACIÓN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[14]C!$P$428:$T$428</definedName>
    <definedName name="_FIS96">#REF!</definedName>
    <definedName name="_Ind12">'[5]ANÁLISIS DE SENSIBILIDAD'!#REF!</definedName>
    <definedName name="_Ind17">'[5]ANÁLISIS DE SENSIBILIDAD'!#REF!</definedName>
    <definedName name="_Ind18">'[5]ANÁLISIS DE SENSIBILIDAD'!#REF!</definedName>
    <definedName name="_Ind22">'[5]ANÁLISIS DE SENSIBILIDAD'!#REF!</definedName>
    <definedName name="_Ind27">'[5]ANÁLISIS DE SENSIBILIDAD'!#REF!</definedName>
    <definedName name="_Ind28">'[5]ANÁLISIS DE SENSIBILIDAD'!#REF!</definedName>
    <definedName name="_Ind32">'[5]ANÁLISIS DE SENSIBILIDAD'!#REF!</definedName>
    <definedName name="_Ind41">[5]INDICADORES!#REF!</definedName>
    <definedName name="_Ind42">[5]INDICADORES!#REF!</definedName>
    <definedName name="_Ind43">[5]INDICADORES!#REF!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[13]Programa!#REF!</definedName>
    <definedName name="_mk14">[15]NFPEntps!#REF!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'[7]Serv&amp;Trans'!#REF!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[13]Programa!#REF!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[14]C!$AK$18:$AK$18</definedName>
    <definedName name="_Regression_X" hidden="1">[14]C!$AK$11:$AU$11</definedName>
    <definedName name="_Regression_Y" hidden="1">[14]C!$AK$10:$AU$10</definedName>
    <definedName name="_sel10">'[5]EVALUACIÓN SOCIOECONÓMICA'!#REF!</definedName>
    <definedName name="_sel11">'[5]EVALUACIÓN SOCIOECONÓMICA'!#REF!</definedName>
    <definedName name="_sel12">'[5]EVALUACIÓN PRIVADA'!#REF!</definedName>
    <definedName name="_sel13">'[5]EVALUACIÓN PRIVADA'!#REF!</definedName>
    <definedName name="_sel14">'[5]EVALUACIÓN PRIVADA'!#REF!</definedName>
    <definedName name="_sel16">'[5]EVALUACIÓN PRIVADA'!#REF!</definedName>
    <definedName name="_sel18">[5]FINANCIACIÓN!#REF!</definedName>
    <definedName name="_sel22">'[5]EVALUACIÓN PRIVADA'!#REF!</definedName>
    <definedName name="_sel23">'[5]EVALUACIÓN SOCIOECONÓMICA'!#REF!</definedName>
    <definedName name="_sel24">'[5]EVALUACIÓN SOCIOECONÓMICA'!#REF!</definedName>
    <definedName name="_sel31">'[5]EVALUACIÓN PRIVADA'!#REF!</definedName>
    <definedName name="_sel32">'[5]EVALUACIÓN PRIVADA'!#REF!</definedName>
    <definedName name="_sel33">'[5]EVALUACIÓN SOCIOECONÓMICA'!#REF!</definedName>
    <definedName name="_sel34">'[5]EVALUACIÓN SOCIOECONÓMICA'!#REF!</definedName>
    <definedName name="_sel5">[5]ALTERNATIVAS!#REF!</definedName>
    <definedName name="_sel6">'[5]EVALUACIÓN SOCIOECONÓMICA'!#REF!</definedName>
    <definedName name="_sel7">'[5]EVALUACIÓN SOCIOECONÓMICA'!#REF!</definedName>
    <definedName name="_sel8">'[5]EVALUACIÓN SOCIOECONÓMICA'!#REF!</definedName>
    <definedName name="_sel9">'[5]EVALUACIÓN SOCIOECONÓMICA'!#REF!</definedName>
    <definedName name="_SRN96">#REF!</definedName>
    <definedName name="_SRT11" hidden="1">{"Minpmon",#N/A,FALSE,"Monthinput"}</definedName>
    <definedName name="_tAB4">#REF!</definedName>
    <definedName name="_tot2">'[5]EVALUACIÓN PRIVADA'!#REF!</definedName>
    <definedName name="_tot3">'[5]EVALUACIÓN PRIVADA'!#REF!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[13]Programa!#REF!</definedName>
    <definedName name="Accumulated_flows">[18]Program!#REF!</definedName>
    <definedName name="ACPAZ96">#REF!</definedName>
    <definedName name="ACTIVATE">#REF!</definedName>
    <definedName name="ActualNumberOfPayments">#N/A</definedName>
    <definedName name="ad" hidden="1">{"Riqfin97",#N/A,FALSE,"Tran";"Riqfinpro",#N/A,FALSE,"Tran"}</definedName>
    <definedName name="af" hidden="1">{"Tab1",#N/A,FALSE,"P";"Tab2",#N/A,FALSE,"P"}</definedName>
    <definedName name="afc">OFFSET('[19]PROGR&amp;PROJETS_21-22'!$AA$7,0,0,COUNTA('[19]PROGR&amp;PROJETS_21-22'!$O:$O)+165,1)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[13]Programa!#REF!</definedName>
    <definedName name="ahme98s">#REF!</definedName>
    <definedName name="ahme99">#REF!</definedName>
    <definedName name="ahome">#REF!</definedName>
    <definedName name="ahome98">[13]Programa!#REF!</definedName>
    <definedName name="ahome98j">[13]Programa!#REF!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[13]Programa!#REF!</definedName>
    <definedName name="ahorro98j">[13]Programa!#REF!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INEA">#REF!</definedName>
    <definedName name="alkor">[5]ALTERNATIVAS!#REF!</definedName>
    <definedName name="all">#REF!</definedName>
    <definedName name="alternativa">[5]ALTERNATIVAS!#REF!</definedName>
    <definedName name="AlternativaSeleccionada">'[5]ANÁLISIS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'[5]EVALUACIÓN PRIVADA'!#REF!</definedName>
    <definedName name="años3">'[5]EVALUACIÓN PRIVADA'!#REF!</definedName>
    <definedName name="ANTECEDENTES">[5]PREPARACION!#REF!</definedName>
    <definedName name="ANTEL96">#REF!</definedName>
    <definedName name="ANTERIEUR">[20]mensuel_section_alinea!#REF!</definedName>
    <definedName name="AOUT">#REF!</definedName>
    <definedName name="ARCHIVES">'[21]NOUVEAUX-PROGRAMMES 2012-2013_'!$F$1004</definedName>
    <definedName name="areor">#REF!</definedName>
    <definedName name="as" hidden="1">{"Minpmon",#N/A,FALSE,"Monthinput"}</definedName>
    <definedName name="aug">[22]section_article!#REF!</definedName>
    <definedName name="AUTOMECA1">#N/A</definedName>
    <definedName name="Autres" hidden="1">{"Riqfin97",#N/A,FALSE,"Tran";"Riqfinpro",#N/A,FALSE,"Tran"}</definedName>
    <definedName name="AVRIL">#REF!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'[5]EVALUACIÓN PRIVADA'!#REF!</definedName>
    <definedName name="bcaeinicial3">'[5]EVALUACIÓN PRIVADA'!#REF!</definedName>
    <definedName name="bcaminicial2">'[5]EVALUACIÓN PRIVADA'!#REF!</definedName>
    <definedName name="bcaminicial3">'[5]EVALUACIÓN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[13]Programa!#REF!</definedName>
    <definedName name="BENE">[23]Liste!#REF!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OFFSET('[19]PROGR&amp;PROJETS_21-22'!$AD$7,0,0,COUNTA('[19]PROGR&amp;PROJETS_21-22'!$O:$O)+165,1)</definedName>
    <definedName name="BK">#N/A</definedName>
    <definedName name="BKF">#N/A</definedName>
    <definedName name="BMG">[24]Q6!$E$28:$AH$28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RH">#N/A</definedName>
    <definedName name="BXG">[24]Q6!$E$26:$AH$26</definedName>
    <definedName name="C_MARNDR">#REF!</definedName>
    <definedName name="caep2">'[5]EVALUACIÓN PRIVADA'!#REF!</definedName>
    <definedName name="caep3">'[5]EVALUACIÓN PRIVADA'!#REF!</definedName>
    <definedName name="caes2">'[5]EVALUACIÓN SOCIOECONÓMICA'!#REF!</definedName>
    <definedName name="caes3">'[5]EVALUACIÓN SOCIOECONÓMICA'!#REF!</definedName>
    <definedName name="CAJA">#REF!</definedName>
    <definedName name="calcNGS_NGDP">#N/A</definedName>
    <definedName name="CAT">#REF!</definedName>
    <definedName name="categorie">OFFSET([25]Code!$A$2,0,0,COUNTA([25]Code!$A:$A)-1,1)</definedName>
    <definedName name="categoriedesc">OFFSET([25]Code!$A$2,0,0,COUNTA([25]Code!$A:$A)-1,2)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[13]Programa!#REF!</definedName>
    <definedName name="ccme98j">[13]Programa!#REF!</definedName>
    <definedName name="ccme98s">#REF!</definedName>
    <definedName name="ccme99">#REF!</definedName>
    <definedName name="CCode">[26]Codes!$A$2</definedName>
    <definedName name="cde" hidden="1">{"Riqfin97",#N/A,FALSE,"Tran";"Riqfinpro",#N/A,FALSE,"Tran"}</definedName>
    <definedName name="celda0">[5]PREPARACION!#REF!</definedName>
    <definedName name="celda10">'[5]EVALUACIÓN SOCIOECONÓMICA'!#REF!</definedName>
    <definedName name="celda10a">'[5]EVALUACIÓN SOCIOECONÓMICA'!#REF!</definedName>
    <definedName name="celda11">'[5]EVALUACIÓN SOCIOECONÓMICA'!#REF!</definedName>
    <definedName name="celda11a">'[5]EVALUACIÓN SOCIOECONÓMICA'!#REF!</definedName>
    <definedName name="celda12">'[5]EVALUACIÓN PRIVADA'!#REF!</definedName>
    <definedName name="celda12a">'[5]EVALUACIÓN PRIVADA'!#REF!</definedName>
    <definedName name="celda13">'[5]EVALUACIÓN PRIVADA'!#REF!</definedName>
    <definedName name="celda13a">'[5]EVALUACIÓN PRIVADA'!#REF!</definedName>
    <definedName name="celda14">'[5]EVALUACIÓN PRIVADA'!#REF!</definedName>
    <definedName name="celda14a">'[5]EVALUACIÓN PRIVADA'!#REF!</definedName>
    <definedName name="celda15">'[5]EVALUACIÓN PRIVADA'!#REF!</definedName>
    <definedName name="celda16">'[5]EVALUACIÓN PRIVADA'!#REF!</definedName>
    <definedName name="celda16a">'[5]EVALUACIÓN PRIVADA'!#REF!</definedName>
    <definedName name="celda18">[5]FINANCIACIÓN!#REF!</definedName>
    <definedName name="celda18b">[5]FINANCIACIÓN!#REF!</definedName>
    <definedName name="celda19">[5]PREPARACION!#REF!</definedName>
    <definedName name="celda20">[5]ALTERNATIVAS!#REF!</definedName>
    <definedName name="celda21c">'[5]EVALUACIÓN PRIVADA'!#REF!</definedName>
    <definedName name="celda22">'[5]EVALUACIÓN PRIVADA'!#REF!</definedName>
    <definedName name="celda22a">'[5]EVALUACIÓN PRIVADA'!#REF!</definedName>
    <definedName name="celda22b">'[5]EVALUACIÓN PRIVADA'!#REF!</definedName>
    <definedName name="celda22c">'[5]EVALUACIÓN PRIVADA'!#REF!</definedName>
    <definedName name="celda22d">'[5]EVALUACIÓN PRIVADA'!#REF!</definedName>
    <definedName name="celda22e">'[5]EVALUACIÓN PRIVADA'!#REF!</definedName>
    <definedName name="celda22f">'[5]EVALUACIÓN PRIVADA'!#REF!</definedName>
    <definedName name="celda22g">'[5]EVALUACIÓN PRIVADA'!#REF!</definedName>
    <definedName name="celda22h">'[5]EVALUACIÓN PRIVADA'!#REF!</definedName>
    <definedName name="celda22i">'[5]EVALUACIÓN PRIVADA'!#REF!</definedName>
    <definedName name="celda22j">'[5]EVALUACIÓN PRIVADA'!#REF!</definedName>
    <definedName name="celda23">'[5]EVALUACIÓN SOCIOECONÓMICA'!#REF!</definedName>
    <definedName name="celda23a">'[5]EVALUACIÓN SOCIOECONÓMICA'!#REF!</definedName>
    <definedName name="celda23b">'[5]EVALUACIÓN SOCIOECONÓMICA'!#REF!</definedName>
    <definedName name="celda23c">'[5]EVALUACIÓN SOCIOECONÓMICA'!#REF!</definedName>
    <definedName name="celda24">'[5]EVALUACIÓN SOCIOECONÓMICA'!#REF!</definedName>
    <definedName name="celda24a">'[5]EVALUACIÓN SOCIOECONÓMICA'!#REF!</definedName>
    <definedName name="celda24b">'[5]EVALUACIÓN SOCIOECONÓMICA'!#REF!</definedName>
    <definedName name="celda24c">'[5]EVALUACIÓN SOCIOECONÓMICA'!#REF!</definedName>
    <definedName name="celda24d">'[5]EVALUACIÓN SOCIOECONÓMICA'!#REF!</definedName>
    <definedName name="celda24e">'[5]EVALUACIÓN SOCIOECONÓMICA'!#REF!</definedName>
    <definedName name="celda24f">'[5]EVALUACIÓN SOCIOECONÓMICA'!#REF!</definedName>
    <definedName name="celda24g">'[5]EVALUACIÓN SOCIOECONÓMICA'!#REF!</definedName>
    <definedName name="celda24h">'[5]EVALUACIÓN SOCIOECONÓMICA'!#REF!</definedName>
    <definedName name="celda25">'[5]EVALUACIÓN SOCIOECONÓMICA'!#REF!</definedName>
    <definedName name="celda26">'[5]EVALUACIÓN SOCIOECONÓMICA'!#REF!</definedName>
    <definedName name="celda27">'[5]EVALUACIÓN SOCIOECONÓMICA'!#REF!</definedName>
    <definedName name="celda28">'[5]EVALUACIÓN SOCIOECONÓMICA'!#REF!</definedName>
    <definedName name="celda29">'[5]EVALUACIÓN PRIVADA'!#REF!</definedName>
    <definedName name="celda2h">'[5]EVALUACIÓN PRIVADA'!#REF!</definedName>
    <definedName name="celda2i">'[5]EVALUACIÓN PRIVADA'!#REF!</definedName>
    <definedName name="celda30">'[5]EVALUACIÓN PRIVADA'!#REF!</definedName>
    <definedName name="celda31">'[5]EVALUACIÓN PRIVADA'!#REF!</definedName>
    <definedName name="celda31a">'[5]EVALUACIÓN PRIVADA'!#REF!</definedName>
    <definedName name="celda31b">'[5]EVALUACIÓN PRIVADA'!#REF!</definedName>
    <definedName name="celda31c">'[5]EVALUACIÓN PRIVADA'!#REF!</definedName>
    <definedName name="celda32">'[5]EVALUACIÓN PRIVADA'!#REF!</definedName>
    <definedName name="celda32a">'[5]EVALUACIÓN PRIVADA'!#REF!</definedName>
    <definedName name="celda32b">'[5]EVALUACIÓN PRIVADA'!#REF!</definedName>
    <definedName name="celda32c">'[5]EVALUACIÓN PRIVADA'!#REF!</definedName>
    <definedName name="celda32d">'[5]EVALUACIÓN PRIVADA'!#REF!</definedName>
    <definedName name="celda32e">'[5]EVALUACIÓN PRIVADA'!#REF!</definedName>
    <definedName name="celda32f">'[5]EVALUACIÓN PRIVADA'!#REF!</definedName>
    <definedName name="celda32g">'[5]EVALUACIÓN PRIVADA'!#REF!</definedName>
    <definedName name="celda32h">'[5]EVALUACIÓN PRIVADA'!#REF!</definedName>
    <definedName name="celda32i">'[5]EVALUACIÓN PRIVADA'!#REF!</definedName>
    <definedName name="celda32j">'[5]EVALUACIÓN PRIVADA'!#REF!</definedName>
    <definedName name="celda33">'[5]EVALUACIÓN SOCIOECONÓMICA'!#REF!</definedName>
    <definedName name="celda33a">'[5]EVALUACIÓN SOCIOECONÓMICA'!#REF!</definedName>
    <definedName name="celda33b">'[5]EVALUACIÓN SOCIOECONÓMICA'!#REF!</definedName>
    <definedName name="celda33c">'[5]EVALUACIÓN SOCIOECONÓMICA'!#REF!</definedName>
    <definedName name="celda34">'[5]EVALUACIÓN SOCIOECONÓMICA'!#REF!</definedName>
    <definedName name="celda34a">'[5]EVALUACIÓN SOCIOECONÓMICA'!#REF!</definedName>
    <definedName name="celda34b">'[5]EVALUACIÓN SOCIOECONÓMICA'!#REF!</definedName>
    <definedName name="celda34c">'[5]EVALUACIÓN SOCIOECONÓMICA'!#REF!</definedName>
    <definedName name="celda34d">'[5]EVALUACIÓN SOCIOECONÓMICA'!#REF!</definedName>
    <definedName name="celda34e">'[5]EVALUACIÓN SOCIOECONÓMICA'!#REF!</definedName>
    <definedName name="celda34f">'[5]EVALUACIÓN SOCIOECONÓMICA'!#REF!</definedName>
    <definedName name="celda34g">'[5]EVALUACIÓN SOCIOECONÓMICA'!#REF!</definedName>
    <definedName name="celda34h">'[5]EVALUACIÓN SOCIOECONÓMICA'!#REF!</definedName>
    <definedName name="celda35">[5]FINANCIACIÓN!#REF!</definedName>
    <definedName name="Celda36">[5]ALTERNATIVAS!#REF!</definedName>
    <definedName name="celda37">[5]ALTERNATIVAS!#REF!</definedName>
    <definedName name="celda38">[5]ALTERNATIVAS!#REF!</definedName>
    <definedName name="celda5">[5]ALTERNATIVAS!#REF!</definedName>
    <definedName name="celda6">'[5]EVALUACIÓN SOCIOECONÓMICA'!#REF!</definedName>
    <definedName name="celda6a">'[5]EVALUACIÓN SOCIOECONÓMICA'!#REF!</definedName>
    <definedName name="celda7">'[5]EVALUACIÓN SOCIOECONÓMICA'!#REF!</definedName>
    <definedName name="celda7a">'[5]EVALUACIÓN SOCIOECONÓMICA'!#REF!</definedName>
    <definedName name="celda8">'[5]EVALUACIÓN SOCIOECONÓMICA'!#REF!</definedName>
    <definedName name="celda8a">'[5]EVALUACIÓN SOCIOECONÓMICA'!#REF!</definedName>
    <definedName name="celda9">'[5]EVALUACIÓN SOCIOECONÓMICA'!#REF!</definedName>
    <definedName name="celda9a">'[5]EVALUACIÓN SOCIOECONÓMICA'!#REF!</definedName>
    <definedName name="celdacontrol2">'[5]EVALUACIÓN SOCIOECONÓMICA'!#REF!</definedName>
    <definedName name="celdacontrol3">'[5]EVALUACIÓN SOCIOECONÓMICA'!#REF!</definedName>
    <definedName name="celdatotal">'[5]EVALUACIÓN SOCIOECONÓMICA'!#REF!</definedName>
    <definedName name="celdatotal2">'[5]EVALUACIÓN SOCIOECONÓMICA'!#REF!</definedName>
    <definedName name="celdatotal3">'[5]EVALUACIÓN SOCIOECONÓMICA'!#REF!</definedName>
    <definedName name="celdatotal4">'[5]EVALUACIÓN PRIVADA'!#REF!</definedName>
    <definedName name="celdatotal5">'[5]EVALUACIÓN PRIVADA'!#REF!</definedName>
    <definedName name="celdatotal6">'[5]EVALUACIÓN PRIVADA'!#REF!</definedName>
    <definedName name="celdax">[5]PREPARACION!#REF!</definedName>
    <definedName name="celdaxa">[5]PREPARACION!#REF!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#REF!</definedName>
    <definedName name="CHAPITRE_">[27]FEV06!$B$12</definedName>
    <definedName name="CHAPITRE1" localSheetId="0">#REF!</definedName>
    <definedName name="CHAPITRE1">'[28]solde des crédits'!$B$12</definedName>
    <definedName name="chapitredesc">OFFSET([25]Code!$G$2,0,0,COUNTA([25]Code!$G:$G)-1,2)</definedName>
    <definedName name="cmbccr">#REF!</definedName>
    <definedName name="cmbcom">#REF!</definedName>
    <definedName name="cmsbn">#REF!</definedName>
    <definedName name="cnspnf">#REF!</definedName>
    <definedName name="code">OFFSET([19]dataPIP!$A$2,0,0,COUNTA([19]dataPIP!$A:$A)-1,1)</definedName>
    <definedName name="code_2">OFFSET('[19]PROGR&amp;PROJETS_21-22'!$O$7,0,0,COUNTA('[19]PROGR&amp;PROJETS_21-22'!$O:$O)+165,1)</definedName>
    <definedName name="ColumnTitle1">#REF!</definedName>
    <definedName name="componentes">[5]ALTERNATIVAS!#REF!</definedName>
    <definedName name="componentes2">[5]ALTERNATIVAS!#REF!</definedName>
    <definedName name="componentes3">[5]ALTERNATIVAS!#REF!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'[5]EVALUACIÓN SOCIOECONÓMICA'!#REF!</definedName>
    <definedName name="cppc2">'[5]EVALUACIÓN SOCIOECONÓMICA'!#REF!</definedName>
    <definedName name="cppc3">'[5]EVALUACIÓN SOCIOECONÓMICA'!#REF!</definedName>
    <definedName name="cppcp">'[5]EVALUACIÓN PRIVADA'!#REF!</definedName>
    <definedName name="CRECWM">[29]SUPUESTOS!A$15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[13]Programa!#REF!</definedName>
    <definedName name="cred98j">[13]Programa!#REF!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[26]Current!$D$66</definedName>
    <definedName name="D">'[30]PIB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[13]Programa!#REF!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CEMBRE">#REF!</definedName>
    <definedName name="defesti">#REF!</definedName>
    <definedName name="deficit">#REF!</definedName>
    <definedName name="demandacubierta2">'[5]EVALUACIÓN SOCIOECONÓMICA'!#REF!</definedName>
    <definedName name="demandacubierta3">'[5]EVALUACIÓN SOCIOECONÓMICA'!#REF!</definedName>
    <definedName name="DemandaInicial2">'[5]EVALUACIÓN PRIVADA'!#REF!</definedName>
    <definedName name="DemandaInicial3">'[5]EVALUACIÓN PRIVADA'!#REF!</definedName>
    <definedName name="DemandaS2">'[5]EVALUACIÓN SOCIOECONÓMICA'!#REF!</definedName>
    <definedName name="DemandaS3">'[5]EVALUACIÓN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[23]Liste!#REF!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[31]NPV_base!$B$25</definedName>
    <definedName name="Discount_NC">[31]NPV_base!#REF!</definedName>
    <definedName name="DiscountRate">#REF!</definedName>
    <definedName name="divisas">'[5]EVALUACIÓN SOCIOECONÓMICA'!#REF!</definedName>
    <definedName name="divisas2">'[5]EVALUACIÓN SOCIOECONÓMICA'!#REF!</definedName>
    <definedName name="divisas3">'[5]EVALUACIÓN SOCIOECONÓMICA'!#REF!</definedName>
    <definedName name="DMBYS">[29]RESULTADOS!$A$86:$IV$86</definedName>
    <definedName name="dnaissance">OFFSET(#REF!,0,0,COUNTA(#REF!),2)</definedName>
    <definedName name="DNP">[29]SUPUESTOS!A$18</definedName>
    <definedName name="DPOB">[29]SUPUESTOS!A$7</definedName>
    <definedName name="DRFP">'[29]SMONET-FINANC'!$A$99:$IV$99</definedName>
    <definedName name="DXBYS">[29]RESULTADOS!$A$82:$IV$82</definedName>
    <definedName name="E">'[30]PIB EN CORR'!#REF!</definedName>
    <definedName name="E_MCI">#REF!</definedName>
    <definedName name="EDH">'[21]NOUVEAUX-PROGRAMMES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[32]FIN!#REF!</definedName>
    <definedName name="emargement">OFFSET(#REF!,0,0,COUNTA(#REF!),21)</definedName>
    <definedName name="emi98j">[13]Programa!#REF!</definedName>
    <definedName name="emi98s">#REF!</definedName>
    <definedName name="empezar">[5]ALTERNATIVAS!#REF!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[23]Liste!#REF!</definedName>
    <definedName name="Exportacion_Por_Importancia">[33]Macro1!$A$1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[13]Programa!#REF!</definedName>
    <definedName name="fecha">[13]Programa!#REF!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EVRIER">#REF!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[5]PREPARACION!#REF!</definedName>
    <definedName name="Fila10">'[5]EVALUACIÓN SOCIOECONÓMICA'!#REF!</definedName>
    <definedName name="Fila11">'[5]EVALUACIÓN PRIVADA'!#REF!</definedName>
    <definedName name="Fila12">'[5]EVALUACIÓN PRIVADA'!#REF!</definedName>
    <definedName name="Fila13">'[5]EVALUACIÓN PRIVADA'!#REF!</definedName>
    <definedName name="Fila15">'[5]EVALUACIÓN PRIVADA'!#REF!</definedName>
    <definedName name="Fila17">[5]FINANCIACIÓN!#REF!</definedName>
    <definedName name="Fila18">[5]ALTERNATIVAS!#REF!</definedName>
    <definedName name="Fila19">[5]ALTERNATIVAS!#REF!</definedName>
    <definedName name="Fila2">[5]ALTERNATIVAS!#REF!</definedName>
    <definedName name="Fila20">[5]ALTERNATIVAS!#REF!</definedName>
    <definedName name="Fila3">[5]ALTERNATIVAS!#REF!</definedName>
    <definedName name="Fila4">[5]ALTERNATIVAS!#REF!</definedName>
    <definedName name="Fila5">'[5]EVALUACIÓN SOCIOECONÓMICA'!#REF!</definedName>
    <definedName name="Fila6">'[5]EVALUACIÓN SOCIOECONÓMICA'!#REF!</definedName>
    <definedName name="Fila7">'[5]EVALUACIÓN SOCIOECONÓMICA'!#REF!</definedName>
    <definedName name="Fila8">'[5]EVALUACIÓN SOCIOECONÓMICA'!#REF!</definedName>
    <definedName name="Fila9">'[5]EVALUACIÓN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'[34]Base de Datos Proyecciones'!$A$2:$H$2</definedName>
    <definedName name="FMI">#REF!</definedName>
    <definedName name="FNE">'[21]NOUVEAUX-PROGRAMMES 2012-2013_'!$F$1003</definedName>
    <definedName name="_xlnm.Recorder">#REF!</definedName>
    <definedName name="Formula1">[5]ALTERNATIVAS!#REF!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[35]NA!#REF!</definedName>
    <definedName name="GDPOR">[35]NA!#REF!</definedName>
    <definedName name="GDPOR_">[35]NA!#REF!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'[36]J(Priv.Cap)'!#REF!</definedName>
    <definedName name="ggggggg">#REF!</definedName>
    <definedName name="ght" hidden="1">{"Tab1",#N/A,FALSE,"P";"Tab2",#N/A,FALSE,"P"}</definedName>
    <definedName name="GOESC96">#REF!</definedName>
    <definedName name="Grace_IDA">[31]NPV_base!$B$22</definedName>
    <definedName name="Grace_NC">[31]NPV_base!#REF!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[13]Programa!#REF!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[5]PREPARACION!#REF!</definedName>
    <definedName name="Imprimir_área_IM">#REF!</definedName>
    <definedName name="IN2_">[7]Assumptions!#REF!</definedName>
    <definedName name="IN3_">[7]Assumptions!#REF!</definedName>
    <definedName name="ind">#REF!</definedName>
    <definedName name="indicador">[5]PREPARACION!#REF!</definedName>
    <definedName name="INDICE">[13]Programa!#REF!</definedName>
    <definedName name="INE">#REF!</definedName>
    <definedName name="INF">[29]SUPUESTOS!A$21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'[5]EVALUACIÓN PRIVADA'!#REF!</definedName>
    <definedName name="interes3">'[5]EVALUACIÓN PRIVADA'!#REF!</definedName>
    <definedName name="Interest_IDA">[31]NPV_base!$B$24</definedName>
    <definedName name="Interest_NC">[31]NPV_base!#REF!</definedName>
    <definedName name="InterestRate">#REF!</definedName>
    <definedName name="intext">#REF!</definedName>
    <definedName name="intint">#REF!</definedName>
    <definedName name="ipc">#REF!</definedName>
    <definedName name="ipc98j">[13]Programa!#REF!</definedName>
    <definedName name="ipc98s">#REF!</definedName>
    <definedName name="ISSS96">#REF!</definedName>
    <definedName name="ISTA96">#REF!</definedName>
    <definedName name="J_MAE">#REF!</definedName>
    <definedName name="JANVIER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'[36]J(Priv.Cap)'!#REF!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ILLET">#REF!</definedName>
    <definedName name="JUIN">#REF!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'[37]J(Priv.Cap)'!#REF!</definedName>
    <definedName name="kkkkkkkk" hidden="1">{"Riqfin97",#N/A,FALSE,"Tran";"Riqfinpro",#N/A,FALSE,"Tran"}</definedName>
    <definedName name="KMdeRed2">'[5]EVALUACIÓN PRIVADA'!#REF!</definedName>
    <definedName name="KMdeRed3">'[5]EVALUACIÓN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>#REF!</definedName>
    <definedName name="LIBOR3">[29]SUPUESTOS!$A$12:$IV$12</definedName>
    <definedName name="LIBOR6">[29]SUPUESTOS!A$11</definedName>
    <definedName name="liqc">[13]Programa!#REF!</definedName>
    <definedName name="liqd">[13]Programa!#REF!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OFFSET([25]Code!$M$2,0,0,COUNTA([25]Code!$M:$M)-1,1)</definedName>
    <definedName name="localisationdesc">OFFSET([25]Code!$M$2,0,0,COUNT([25]Code!$M:$M)-1,2)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I">#REF!</definedName>
    <definedName name="manodeobra">'[5]EVALUACIÓN SOCIOECONÓMICA'!#REF!</definedName>
    <definedName name="manodeobra2">'[5]EVALUACIÓN SOCIOECONÓMICA'!#REF!</definedName>
    <definedName name="manodeobra3">'[5]EVALUACIÓN SOCIOECONÓMICA'!#REF!</definedName>
    <definedName name="mar">[13]Programa!#REF!</definedName>
    <definedName name="MARS">#REF!</definedName>
    <definedName name="Maturity_IDA">[31]NPV_base!$B$23</definedName>
    <definedName name="Maturity_NC">[31]NPV_base!#REF!</definedName>
    <definedName name="may">[13]Programa!#REF!</definedName>
    <definedName name="MCPI">#REF!</definedName>
    <definedName name="MENSUEL">#REF!</definedName>
    <definedName name="merde" hidden="1">{"Riqfin97",#N/A,FALSE,"Tran";"Riqfinpro",#N/A,FALSE,"Tran"}</definedName>
    <definedName name="MIDDLE">#REF!</definedName>
    <definedName name="ministere">OFFSET([25]Code!$E$2,0,0,COUNTA([25]Code!$E:$E)-1,1)</definedName>
    <definedName name="ministeredesc">OFFSET([25]Code!$E$2,0,0,COUNTA([25]Code!$E:$E)-1,2)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'[5]EVALUACIÓN SOCIOECONÓMICA'!#REF!</definedName>
    <definedName name="montoinversion3">'[5]EVALUACIÓN SOCIOECONÓMICA'!#REF!</definedName>
    <definedName name="mte" hidden="1">{"Riqfin97",#N/A,FALSE,"Tran";"Riqfinpro",#N/A,FALSE,"Tran"}</definedName>
    <definedName name="mul">OFFSET('[19]PROGR&amp;PROJETS_21-22'!$AE$7,0,0,COUNTA('[19]PROGR&amp;PROJETS_21-22'!$O:$O)+165,1)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[15]OPS!#REF!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NOVEMBRE">#REF!</definedName>
    <definedName name="O_MAS">#REF!</definedName>
    <definedName name="OCTOBRE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'[5]EVALUACIÓN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'[5]EVALUACIÓN SOCIOECONÓMICA'!#REF!</definedName>
    <definedName name="otros98">[13]Programa!#REF!</definedName>
    <definedName name="otros98j">[13]Programa!#REF!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[10]SPNF!#REF!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'[38]NOUVEAUX-PROGRAMMES 2012-2013_'!$F$1010</definedName>
    <definedName name="PEACEAGR">#REF!</definedName>
    <definedName name="PERE96">#REF!</definedName>
    <definedName name="petrocaribe">#REF!</definedName>
    <definedName name="PEX">[29]SUPUESTOS!A$14</definedName>
    <definedName name="pib_int">#REF!</definedName>
    <definedName name="pib98j">[13]Programa!#REF!</definedName>
    <definedName name="pib98s">[13]Programa!#REF!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[13]Programa!#REF!</definedName>
    <definedName name="plame98j">[13]Programa!#REF!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[13]Programa!#REF!</definedName>
    <definedName name="plazo98j">[13]Programa!#REF!</definedName>
    <definedName name="plazo98s">#REF!</definedName>
    <definedName name="plazo99">#REF!</definedName>
    <definedName name="posnet2">#REF!</definedName>
    <definedName name="Potencia2">'[5]EVALUACIÓN PRIVADA'!#REF!</definedName>
    <definedName name="Potencia3">'[5]EVALUACIÓN PRIVADA'!#REF!</definedName>
    <definedName name="POUVOIR" localSheetId="0">#REF!</definedName>
    <definedName name="POUVOIR">#REF!</definedName>
    <definedName name="POUVOIR1" localSheetId="0">#REF!</definedName>
    <definedName name="POUVOIR1">'[28]solde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Area_SET">#N/A</definedName>
    <definedName name="PRIV0">[39]ASSUMPTIONS!#REF!</definedName>
    <definedName name="PRIV00">[39]ASSUMPTIONS!#REF!</definedName>
    <definedName name="priv1">#REF!</definedName>
    <definedName name="PRIV11">[39]ASSUMPTIONS!#REF!</definedName>
    <definedName name="priv2">#REF!</definedName>
    <definedName name="PRIV22">[39]ASSUMPTIONS!#REF!</definedName>
    <definedName name="PRIV3">[39]ASSUMPTIONS!#REF!</definedName>
    <definedName name="PRIV33">[39]ASSUMPTIONS!#REF!</definedName>
    <definedName name="privada2">'[5]EVALUACIÓN PRIVADA'!#REF!</definedName>
    <definedName name="privada3">'[5]EVALUACIÓN PRIVADA'!#REF!</definedName>
    <definedName name="PROG">[40]Assumptions:Debtind!$B$2:$J$72</definedName>
    <definedName name="progra">#REF!</definedName>
    <definedName name="PROJ">'[40]MT-Low:Income'!$B$2:$N$57</definedName>
    <definedName name="Prposition_desafectation" hidden="1">{"Riqfin97",#N/A,FALSE,"Tran";"Riqfinpro",#N/A,FALSE,"Tran"}</definedName>
    <definedName name="PUBL00">[39]ASSUMPTIONS!#REF!</definedName>
    <definedName name="PUBL11">[39]ASSUMPTIONS!#REF!</definedName>
    <definedName name="PUBL2">[39]ASSUMPTIONS!#REF!</definedName>
    <definedName name="PUBL22">[39]ASSUMPTIONS!#REF!</definedName>
    <definedName name="PUBL33">[39]ASSUMPTIONS!#REF!</definedName>
    <definedName name="PUBL5">[39]ASSUMPTIONS!#REF!</definedName>
    <definedName name="PUBL55">[39]ASSUMPTIONS!#REF!</definedName>
    <definedName name="PUBL6">[39]ASSUMPTIONS!#REF!</definedName>
    <definedName name="PUBL66">[39]ASSUMPTIONS!#REF!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'[37]J(Priv.Cap)'!#REF!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'[15]CGvt Rev'!#REF!</definedName>
    <definedName name="REA">[23]Liste!#REF!</definedName>
    <definedName name="Realprint">#REF!</definedName>
    <definedName name="reference">OFFSET(#REF!,0,0,COUNTA(#REF!),3)</definedName>
    <definedName name="renegocia">[13]Programa!#REF!</definedName>
    <definedName name="RESTNFPS">#REF!</definedName>
    <definedName name="RESTNFPS_">#REF!</definedName>
    <definedName name="RESUM_0612">#REF!</definedName>
    <definedName name="REVENUE_">'[15]CGvt Rev'!#REF!</definedName>
    <definedName name="rf">[13]Programa!#REF!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>#REF!</definedName>
    <definedName name="RgFdPartEseries">#REF!</definedName>
    <definedName name="RgFdPartEsource">#REF!</definedName>
    <definedName name="RgFdPartUserFile">[41]EERProfile!$L$2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[41]EERProfile!$G$2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'[5]EVALUACIÓN SOCIOECONÓMICA'!#REF!</definedName>
    <definedName name="RPCDivisa3">'[5]EVALUACIÓN SOCIOECONÓMICA'!#REF!</definedName>
    <definedName name="rpcmanodeobra">'[5]EVALUACIÓN SOCIOECONÓMICA'!#REF!</definedName>
    <definedName name="RPCManodeobra2">'[5]EVALUACIÓN SOCIOECONÓMICA'!#REF!</definedName>
    <definedName name="RPCManodeobra3">'[5]EVALUACIÓN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#REF!</definedName>
    <definedName name="SECTEUR1">'[28]solde des crédits'!$B$12</definedName>
    <definedName name="secteurdesc">OFFSET([25]Code!$C$2,0,0,COUNTA([25]Code!$C:$C)-1,2)</definedName>
    <definedName name="section">OFFSET([25]Code!$I$2,0,0,COUNTA([25]Code!$I:$I)-1,1)</definedName>
    <definedName name="sectiondesc">OFFSET([25]Code!$I$2,0,0,COUNTA([25]Code!$I:$I)-1,2)</definedName>
    <definedName name="SECTITRE">#REF!</definedName>
    <definedName name="SECTORES">[10]SPNF!#REF!</definedName>
    <definedName name="sel24a">'[5]EVALUACIÓN SOCIOECONÓMICA'!#REF!</definedName>
    <definedName name="sel34a">'[5]EVALUACIÓN SOCIOECONÓMICA'!#REF!</definedName>
    <definedName name="Selec2">'[5]EVALUACIÓN PRIVADA'!#REF!</definedName>
    <definedName name="Selec3">'[5]EVALUACIÓN PRIVADA'!#REF!</definedName>
    <definedName name="selección2">[5]ALTERNATIVAS!#REF!</definedName>
    <definedName name="selección3">[5]ALTERNATIVAS!#REF!</definedName>
    <definedName name="Selected_Economic_and_Financial_Indicators">#REF!</definedName>
    <definedName name="selImpuestos">'[5]EVALUACIÓN PRIVADA'!#REF!</definedName>
    <definedName name="selImpuestos2">'[5]EVALUACIÓN PRIVADA'!#REF!</definedName>
    <definedName name="selImpuestos3">'[5]EVALUACIÓN PRIVADA'!#REF!</definedName>
    <definedName name="selx">[5]PREPARACION!#REF!</definedName>
    <definedName name="SEMESTRE2">#REF!</definedName>
    <definedName name="SEMETRE1">#REF!</definedName>
    <definedName name="sens41">'[5]ANÁLISIS DE SENSIBILIDAD'!#REF!</definedName>
    <definedName name="SEPTEMBRE">#REF!</definedName>
    <definedName name="ser" hidden="1">{"Riqfin97",#N/A,FALSE,"Tran";"Riqfinpro",#N/A,FALSE,"Tran"}</definedName>
    <definedName name="service">OFFSET([25]Code!$K$2,0,0,COUNTA([25]Code!$K:$K)-1,1)</definedName>
    <definedName name="servicedesc">OFFSET([25]Code!$K$2,0,0,COUNTA([25]Code!$K:$K)-1,2)</definedName>
    <definedName name="sexe">OFFSET([25]Code!#REF!,0,0,COUNTA([25]Code!#REF!)-1,1)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'[29]SFISCAL-MOD'!$A$146:$IV$146</definedName>
    <definedName name="sisfin2">#REF!</definedName>
    <definedName name="SISTEMA_BANCARIO_NACIONAL">#REF!</definedName>
    <definedName name="Socioeconómica1">'[5]EVALUACIÓN SOCIOECONÓMICA'!#REF!</definedName>
    <definedName name="socioeconómica2">'[5]EVALUACIÓN SOCIOECONÓMICA'!#REF!</definedName>
    <definedName name="Socioeconomica3">'[5]EVALUACIÓN SOCIOECONÓMICA'!#REF!</definedName>
    <definedName name="socioeconómica3">'[5]EVALUACIÓN SOCIOECONÓMICA'!#REF!</definedName>
    <definedName name="SS">[42]IMATA!$B$45:$B$108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[35]NA!#REF!</definedName>
    <definedName name="Summary_Accounts_SR_table">#REF!</definedName>
    <definedName name="SUMTAB">[43]CPI:NA!$A$272:$R$990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'[31]Table 6'!$A$3:$AR$61</definedName>
    <definedName name="Table_stress">[31]SR_Table_Stress!$A$1:$V$75</definedName>
    <definedName name="Table1">#REF!</definedName>
    <definedName name="Table2">#REF!</definedName>
    <definedName name="Table5">[44]Stfrprtables!#REF!</definedName>
    <definedName name="Table8">#REF!</definedName>
    <definedName name="Tarifa">'[5]EVALUACIÓN PRIVADA'!#REF!</definedName>
    <definedName name="Tarifa2">'[5]EVALUACIÓN PRIVADA'!#REF!</definedName>
    <definedName name="Tarifa3">'[5]EVALUACIÓN PRIVADA'!#REF!</definedName>
    <definedName name="TarifaS2">'[5]EVALUACIÓN SOCIOECONÓMICA'!#REF!</definedName>
    <definedName name="TarifaS3">'[5]EVALUACIÓN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[29]SREAL!A$158</definedName>
    <definedName name="TECHNICIENDEPB">[23]Liste!#REF!</definedName>
    <definedName name="TINIT">#N/A</definedName>
    <definedName name="TINT">SUM(#REF!)</definedName>
    <definedName name="TINT2">#REF!</definedName>
    <definedName name="TITRE">#REF!</definedName>
    <definedName name="títulos">#REF!</definedName>
    <definedName name="tj" hidden="1">{"Riqfin97",#N/A,FALSE,"Tran";"Riqfinpro",#N/A,FALSE,"Tran"}</definedName>
    <definedName name="TMG_D">[24]Q5!$E$23:$AH$23</definedName>
    <definedName name="TMGO">#N/A</definedName>
    <definedName name="TOTAL">#REF!</definedName>
    <definedName name="Total1a">'[5]EVALUACIÓN SOCIOECONÓMICA'!#REF!</definedName>
    <definedName name="Total1ap">'[5]EVALUACIÓN PRIVADA'!#REF!</definedName>
    <definedName name="Total2">'[5]EVALUACIÓN SOCIOECONÓMICA'!#REF!</definedName>
    <definedName name="Total2a">'[5]EVALUACIÓN SOCIOECONÓMICA'!#REF!</definedName>
    <definedName name="Total3">'[5]EVALUACIÓN SOCIOECONÓMICA'!#REF!</definedName>
    <definedName name="Total3a">'[5]EVALUACIÓN SOCIOECONÓMICA'!#REF!</definedName>
    <definedName name="TotalEarlyPayments">SUM(#REF!)</definedName>
    <definedName name="TotalInterest">SUM(#REF!)</definedName>
    <definedName name="TOTINT">SUM(#REF!)</definedName>
    <definedName name="tp">OFFSET('[19]PROGR&amp;PROJETS_21-22'!$W$7,0,0,COUNTA('[19]PROGR&amp;PROJETS_21-22'!$O:$O)+165,1)</definedName>
    <definedName name="tp_21">OFFSET([19]dataPIP!$J$2,0,0,COUNTA([19]dataPIP!$A:$A)-1,1)</definedName>
    <definedName name="trans">#REF!</definedName>
    <definedName name="TRAS">#N/A</definedName>
    <definedName name="TRIM1">#REF!</definedName>
    <definedName name="TRIM2">#REF!</definedName>
    <definedName name="TRIM3">#REF!</definedName>
    <definedName name="TRIM4">#REF!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[45]M!#REF!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[23]Liste!#REF!</definedName>
    <definedName name="U_DETTE">#REF!</definedName>
    <definedName name="UEH">#REF!</definedName>
    <definedName name="usuarios2">'[5]EVALUACIÓN PRIVADA'!#REF!</definedName>
    <definedName name="usuarios3">'[5]EVALUACIÓN PRIVADA'!#REF!</definedName>
    <definedName name="usuariosS2">'[5]EVALUACIÓN SOCIOECONÓMICA'!#REF!</definedName>
    <definedName name="usuariosS3">'[5]EVALUACIÓN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'[5]EVALUACIÓN PRIVADA'!#REF!</definedName>
    <definedName name="vadp3">'[5]EVALUACIÓN PRIVADA'!#REF!</definedName>
    <definedName name="vads2">'[5]EVALUACIÓN SOCIOECONÓMICA'!#REF!</definedName>
    <definedName name="vads3">'[5]EVALUACIÓN SOCIOECONÓMICA'!#REF!</definedName>
    <definedName name="vanp">'[5]ANÁLISIS DE SENSIBILIDAD'!#REF!</definedName>
    <definedName name="vanp2">'[5]EVALUACIÓN PRIVADA'!#REF!</definedName>
    <definedName name="vanp3">'[5]EVALUACIÓN PRIVADA'!#REF!</definedName>
    <definedName name="vans2">'[5]EVALUACIÓN SOCIOECONÓMICA'!#REF!</definedName>
    <definedName name="vans3">'[5]EVALUACIÓN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[13]Programa!#REF!</definedName>
    <definedName name="venci98j">[13]Programa!#REF!</definedName>
    <definedName name="venci98s">#REF!</definedName>
    <definedName name="venci99">#REF!</definedName>
    <definedName name="Vida2">'[5]EVALUACIÓN SOCIOECONÓMICA'!#REF!</definedName>
    <definedName name="Vida3">'[5]EVALUACIÓN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'[5]EVALUACIÓN PRIVADA'!#REF!</definedName>
    <definedName name="vpcp3">'[5]EVALUACIÓN PRIVADA'!#REF!</definedName>
    <definedName name="vpcs2">'[5]EVALUACIÓN SOCIOECONÓMICA'!#REF!</definedName>
    <definedName name="vpcs3">'[5]EVALUACIÓN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'[30]PIB EN CORR'!#REF!</definedName>
    <definedName name="xaa">'[30]PIB EN CORR'!$AV$5:$AV$77</definedName>
    <definedName name="xbb">'[30]PIB EN CORR'!#REF!</definedName>
    <definedName name="XBS">[29]SREAL!A$41</definedName>
    <definedName name="XGS">#REF!</definedName>
    <definedName name="xx" hidden="1">{"Riqfin97",#N/A,FALSE,"Tran";"Riqfinpro",#N/A,FALSE,"Tran"}</definedName>
    <definedName name="xxWRS_1">'[46]Shared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TEREDA_RESUME_P2!$A$1:$H$50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D48" i="1"/>
  <c r="C48" i="1"/>
  <c r="B48" i="1"/>
  <c r="G48" i="1" s="1"/>
  <c r="B45" i="1"/>
  <c r="C44" i="1"/>
  <c r="H43" i="1"/>
  <c r="G43" i="1"/>
  <c r="E43" i="1"/>
  <c r="F43" i="1" s="1"/>
  <c r="G42" i="1"/>
  <c r="E42" i="1"/>
  <c r="E41" i="1" s="1"/>
  <c r="D41" i="1"/>
  <c r="G41" i="1" s="1"/>
  <c r="C41" i="1"/>
  <c r="C30" i="1" s="1"/>
  <c r="G40" i="1"/>
  <c r="F40" i="1"/>
  <c r="E40" i="1"/>
  <c r="H39" i="1"/>
  <c r="G39" i="1"/>
  <c r="E39" i="1"/>
  <c r="F39" i="1" s="1"/>
  <c r="D38" i="1"/>
  <c r="G38" i="1" s="1"/>
  <c r="C38" i="1"/>
  <c r="G36" i="1"/>
  <c r="E36" i="1"/>
  <c r="F36" i="1" s="1"/>
  <c r="G35" i="1"/>
  <c r="F35" i="1"/>
  <c r="E35" i="1"/>
  <c r="G34" i="1"/>
  <c r="E34" i="1"/>
  <c r="F34" i="1" s="1"/>
  <c r="G33" i="1"/>
  <c r="F33" i="1"/>
  <c r="E33" i="1"/>
  <c r="H32" i="1"/>
  <c r="G32" i="1"/>
  <c r="F32" i="1"/>
  <c r="E32" i="1"/>
  <c r="D31" i="1"/>
  <c r="G31" i="1" s="1"/>
  <c r="C31" i="1"/>
  <c r="H29" i="1"/>
  <c r="G29" i="1"/>
  <c r="F29" i="1"/>
  <c r="E29" i="1"/>
  <c r="G28" i="1"/>
  <c r="F28" i="1"/>
  <c r="E28" i="1"/>
  <c r="E27" i="1" s="1"/>
  <c r="G27" i="1"/>
  <c r="D27" i="1"/>
  <c r="C27" i="1"/>
  <c r="D26" i="1"/>
  <c r="E26" i="1" s="1"/>
  <c r="C26" i="1"/>
  <c r="C24" i="1" s="1"/>
  <c r="C21" i="1" s="1"/>
  <c r="H25" i="1"/>
  <c r="G25" i="1"/>
  <c r="E25" i="1"/>
  <c r="F25" i="1" s="1"/>
  <c r="D24" i="1"/>
  <c r="D21" i="1" s="1"/>
  <c r="G23" i="1"/>
  <c r="F23" i="1"/>
  <c r="E23" i="1"/>
  <c r="H23" i="1" s="1"/>
  <c r="H22" i="1"/>
  <c r="G22" i="1"/>
  <c r="F22" i="1"/>
  <c r="E22" i="1"/>
  <c r="H20" i="1"/>
  <c r="G20" i="1"/>
  <c r="E20" i="1"/>
  <c r="F20" i="1" s="1"/>
  <c r="F48" i="1" s="1"/>
  <c r="H19" i="1"/>
  <c r="G19" i="1"/>
  <c r="F19" i="1"/>
  <c r="E19" i="1"/>
  <c r="E18" i="1" s="1"/>
  <c r="D18" i="1"/>
  <c r="G18" i="1" s="1"/>
  <c r="C18" i="1"/>
  <c r="C16" i="1" s="1"/>
  <c r="C15" i="1" s="1"/>
  <c r="H17" i="1"/>
  <c r="G17" i="1"/>
  <c r="F17" i="1"/>
  <c r="E17" i="1"/>
  <c r="G14" i="1"/>
  <c r="E14" i="1"/>
  <c r="F14" i="1" s="1"/>
  <c r="G13" i="1"/>
  <c r="E13" i="1"/>
  <c r="F13" i="1" s="1"/>
  <c r="G12" i="1"/>
  <c r="E12" i="1"/>
  <c r="F12" i="1" s="1"/>
  <c r="G11" i="1"/>
  <c r="F11" i="1"/>
  <c r="E11" i="1"/>
  <c r="G10" i="1"/>
  <c r="E10" i="1"/>
  <c r="F10" i="1" s="1"/>
  <c r="G9" i="1"/>
  <c r="F9" i="1"/>
  <c r="E9" i="1"/>
  <c r="G8" i="1"/>
  <c r="F8" i="1"/>
  <c r="E8" i="1"/>
  <c r="G7" i="1"/>
  <c r="E7" i="1"/>
  <c r="H7" i="1" s="1"/>
  <c r="H5" i="1"/>
  <c r="G5" i="1"/>
  <c r="F5" i="1"/>
  <c r="E5" i="1"/>
  <c r="G4" i="1"/>
  <c r="E4" i="1"/>
  <c r="E3" i="1" s="1"/>
  <c r="G3" i="1"/>
  <c r="D3" i="1"/>
  <c r="D2" i="1" s="1"/>
  <c r="C3" i="1"/>
  <c r="C2" i="1" s="1"/>
  <c r="C45" i="1" s="1"/>
  <c r="F26" i="1" l="1"/>
  <c r="E24" i="1"/>
  <c r="C51" i="1"/>
  <c r="C50" i="1"/>
  <c r="G21" i="1"/>
  <c r="D16" i="1"/>
  <c r="H27" i="1"/>
  <c r="F27" i="1"/>
  <c r="F41" i="1"/>
  <c r="H41" i="1"/>
  <c r="F24" i="1"/>
  <c r="F18" i="1"/>
  <c r="H18" i="1"/>
  <c r="F3" i="1"/>
  <c r="E2" i="1"/>
  <c r="H3" i="1"/>
  <c r="G2" i="1"/>
  <c r="E38" i="1"/>
  <c r="F4" i="1"/>
  <c r="F7" i="1"/>
  <c r="G24" i="1"/>
  <c r="E31" i="1"/>
  <c r="F42" i="1"/>
  <c r="E48" i="1"/>
  <c r="H48" i="1" s="1"/>
  <c r="D30" i="1"/>
  <c r="G30" i="1" s="1"/>
  <c r="H4" i="1"/>
  <c r="H42" i="1"/>
  <c r="H28" i="1"/>
  <c r="G16" i="1" l="1"/>
  <c r="D15" i="1"/>
  <c r="H38" i="1"/>
  <c r="F38" i="1"/>
  <c r="H2" i="1"/>
  <c r="F2" i="1"/>
  <c r="H24" i="1"/>
  <c r="E21" i="1"/>
  <c r="H31" i="1"/>
  <c r="F31" i="1"/>
  <c r="E30" i="1"/>
  <c r="F30" i="1" l="1"/>
  <c r="H30" i="1"/>
  <c r="D51" i="1"/>
  <c r="G15" i="1"/>
  <c r="D50" i="1"/>
  <c r="G50" i="1" s="1"/>
  <c r="D45" i="1"/>
  <c r="H21" i="1"/>
  <c r="F21" i="1"/>
  <c r="E16" i="1"/>
  <c r="H16" i="1" l="1"/>
  <c r="E15" i="1"/>
  <c r="F16" i="1"/>
  <c r="F15" i="1" l="1"/>
  <c r="E50" i="1"/>
  <c r="H50" i="1" s="1"/>
  <c r="H15" i="1"/>
  <c r="E45" i="1"/>
  <c r="H45" i="1" s="1"/>
  <c r="F50" i="1" l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DGB_DEPB</author>
  </authors>
  <commentList>
    <comment ref="A5" authorId="0" shapeId="0" xr:uid="{DC8120E0-D21A-45FB-AD41-CF04D69897CC}">
      <text>
        <r>
          <rPr>
            <b/>
            <sz val="9"/>
            <color indexed="81"/>
            <rFont val="Tahoma"/>
            <family val="2"/>
          </rPr>
          <t>DGB_DEPB:</t>
        </r>
        <r>
          <rPr>
            <sz val="9"/>
            <color indexed="81"/>
            <rFont val="Tahoma"/>
            <family val="2"/>
          </rPr>
          <t xml:space="preserve">
Taxes sur le commerce exterieur et Recettes pétrolières</t>
        </r>
      </text>
    </comment>
  </commentList>
</comments>
</file>

<file path=xl/sharedStrings.xml><?xml version="1.0" encoding="utf-8"?>
<sst xmlns="http://schemas.openxmlformats.org/spreadsheetml/2006/main" count="52" uniqueCount="47">
  <si>
    <t>CREDITS 
2023-2024</t>
  </si>
  <si>
    <t>Exécution
Oct. 2023</t>
  </si>
  <si>
    <t>Exécution
Nov. 2023</t>
  </si>
  <si>
    <t>Exécution
Au 30 Nov. 2023</t>
  </si>
  <si>
    <t>Solde</t>
  </si>
  <si>
    <t>% d'exécution</t>
  </si>
  <si>
    <t>Variation en glissement annuel</t>
  </si>
  <si>
    <t>Exécution
Au 30 Nov. 2022</t>
  </si>
  <si>
    <t>Total Ressources</t>
  </si>
  <si>
    <t>Recettes Courantes</t>
  </si>
  <si>
    <t xml:space="preserve">  Recettes internes</t>
  </si>
  <si>
    <t xml:space="preserve">  Recettes douanières</t>
  </si>
  <si>
    <t>Recettes pétrolières</t>
  </si>
  <si>
    <t xml:space="preserve"> Autres ressources domestiques</t>
  </si>
  <si>
    <t>Support budgétaire</t>
  </si>
  <si>
    <t>Annulation dette FMI</t>
  </si>
  <si>
    <t>Sur Emprunt (FMI)</t>
  </si>
  <si>
    <t>Autre Financement Interne des projets</t>
  </si>
  <si>
    <t>Don&amp;Emprunt</t>
  </si>
  <si>
    <t>Institutions financières (emprunt BRH)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</si>
  <si>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</si>
  <si>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</si>
  <si>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</si>
  <si>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</si>
  <si>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</si>
  <si>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</si>
  <si>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</si>
  <si>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</si>
  <si>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</si>
  <si>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</si>
  <si>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</si>
  <si>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</si>
  <si>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</si>
  <si>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</si>
  <si>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</si>
  <si>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</si>
  <si>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</si>
  <si>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</si>
  <si>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</si>
  <si>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</si>
  <si>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</si>
  <si>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>Sur dons et emprunts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</si>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</sst>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$_ ;_ * \(#,##0.00\)\ _$_ ;_ * &quot;-&quot;??_)\ _$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indexed="45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31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1" xfId="1" applyFont="1" applyBorder="1"/>
    <xf numFmtId="17" fontId="3" fillId="0" borderId="2" xfId="1" applyNumberFormat="1" applyFont="1" applyBorder="1" applyAlignment="1">
      <alignment horizontal="center" vertical="center" wrapText="1"/>
    </xf>
    <xf numFmtId="17" fontId="3" fillId="0" borderId="3" xfId="1" applyNumberFormat="1" applyFont="1" applyBorder="1" applyAlignment="1">
      <alignment horizontal="center" vertical="center" wrapText="1"/>
    </xf>
    <xf numFmtId="0" fontId="1" fillId="0" borderId="0" xfId="1"/>
    <xf numFmtId="17" fontId="3" fillId="0" borderId="4" xfId="1" applyNumberFormat="1" applyFont="1" applyBorder="1" applyAlignment="1">
      <alignment horizontal="center" vertical="center" wrapText="1"/>
    </xf>
    <xf numFmtId="0" fontId="4" fillId="2" borderId="5" xfId="1" applyFont="1" applyFill="1" applyBorder="1"/>
    <xf numFmtId="3" fontId="4" fillId="2" borderId="6" xfId="1" applyNumberFormat="1" applyFont="1" applyFill="1" applyBorder="1"/>
    <xf numFmtId="10" fontId="4" fillId="2" borderId="7" xfId="2" applyNumberFormat="1" applyFont="1" applyFill="1" applyBorder="1"/>
    <xf numFmtId="3" fontId="4" fillId="2" borderId="8" xfId="1" applyNumberFormat="1" applyFont="1" applyFill="1" applyBorder="1"/>
    <xf numFmtId="0" fontId="5" fillId="3" borderId="9" xfId="1" applyFont="1" applyFill="1" applyBorder="1" applyAlignment="1">
      <alignment horizontal="left" indent="1"/>
    </xf>
    <xf numFmtId="3" fontId="5" fillId="3" borderId="10" xfId="1" applyNumberFormat="1" applyFont="1" applyFill="1" applyBorder="1"/>
    <xf numFmtId="10" fontId="5" fillId="3" borderId="11" xfId="2" applyNumberFormat="1" applyFont="1" applyFill="1" applyBorder="1"/>
    <xf numFmtId="10" fontId="0" fillId="0" borderId="0" xfId="2" applyNumberFormat="1" applyFont="1"/>
    <xf numFmtId="3" fontId="1" fillId="0" borderId="0" xfId="1" applyNumberFormat="1"/>
    <xf numFmtId="0" fontId="6" fillId="3" borderId="9" xfId="1" applyFont="1" applyFill="1" applyBorder="1" applyAlignment="1">
      <alignment horizontal="left" indent="1"/>
    </xf>
    <xf numFmtId="3" fontId="5" fillId="3" borderId="12" xfId="1" applyNumberFormat="1" applyFont="1" applyFill="1" applyBorder="1"/>
    <xf numFmtId="10" fontId="5" fillId="3" borderId="13" xfId="2" applyNumberFormat="1" applyFont="1" applyFill="1" applyBorder="1"/>
    <xf numFmtId="10" fontId="5" fillId="3" borderId="14" xfId="2" applyNumberFormat="1" applyFont="1" applyFill="1" applyBorder="1"/>
    <xf numFmtId="0" fontId="5" fillId="3" borderId="15" xfId="1" applyFont="1" applyFill="1" applyBorder="1" applyAlignment="1">
      <alignment horizontal="left" indent="1"/>
    </xf>
    <xf numFmtId="164" fontId="5" fillId="3" borderId="16" xfId="3" applyFont="1" applyFill="1" applyBorder="1"/>
    <xf numFmtId="164" fontId="5" fillId="3" borderId="17" xfId="3" applyFont="1" applyFill="1" applyBorder="1" applyAlignment="1">
      <alignment horizontal="right"/>
    </xf>
    <xf numFmtId="0" fontId="5" fillId="3" borderId="18" xfId="1" applyFont="1" applyFill="1" applyBorder="1" applyAlignment="1">
      <alignment horizontal="left" indent="1"/>
    </xf>
    <xf numFmtId="3" fontId="5" fillId="3" borderId="16" xfId="1" applyNumberFormat="1" applyFont="1" applyFill="1" applyBorder="1"/>
    <xf numFmtId="164" fontId="5" fillId="3" borderId="12" xfId="3" applyFont="1" applyFill="1" applyBorder="1"/>
    <xf numFmtId="164" fontId="5" fillId="4" borderId="16" xfId="3" applyFont="1" applyFill="1" applyBorder="1"/>
    <xf numFmtId="10" fontId="5" fillId="3" borderId="17" xfId="2" applyNumberFormat="1" applyFont="1" applyFill="1" applyBorder="1" applyAlignment="1">
      <alignment horizontal="right"/>
    </xf>
    <xf numFmtId="3" fontId="5" fillId="4" borderId="16" xfId="1" applyNumberFormat="1" applyFont="1" applyFill="1" applyBorder="1"/>
    <xf numFmtId="0" fontId="4" fillId="2" borderId="19" xfId="1" applyFont="1" applyFill="1" applyBorder="1"/>
    <xf numFmtId="10" fontId="4" fillId="2" borderId="20" xfId="2" applyNumberFormat="1" applyFont="1" applyFill="1" applyBorder="1"/>
    <xf numFmtId="0" fontId="3" fillId="5" borderId="21" xfId="1" applyFont="1" applyFill="1" applyBorder="1"/>
    <xf numFmtId="3" fontId="3" fillId="5" borderId="22" xfId="1" applyNumberFormat="1" applyFont="1" applyFill="1" applyBorder="1"/>
    <xf numFmtId="10" fontId="3" fillId="5" borderId="23" xfId="2" applyNumberFormat="1" applyFont="1" applyFill="1" applyBorder="1"/>
    <xf numFmtId="0" fontId="7" fillId="0" borderId="18" xfId="1" applyFont="1" applyBorder="1" applyAlignment="1">
      <alignment horizontal="left" indent="1"/>
    </xf>
    <xf numFmtId="3" fontId="7" fillId="0" borderId="24" xfId="1" applyNumberFormat="1" applyFont="1" applyBorder="1"/>
    <xf numFmtId="10" fontId="7" fillId="0" borderId="25" xfId="2" applyNumberFormat="1" applyFont="1" applyBorder="1"/>
    <xf numFmtId="0" fontId="6" fillId="0" borderId="15" xfId="1" applyFont="1" applyBorder="1" applyAlignment="1">
      <alignment horizontal="left" indent="2"/>
    </xf>
    <xf numFmtId="3" fontId="6" fillId="0" borderId="16" xfId="1" applyNumberFormat="1" applyFont="1" applyBorder="1"/>
    <xf numFmtId="10" fontId="6" fillId="0" borderId="17" xfId="2" applyNumberFormat="1" applyFont="1" applyBorder="1"/>
    <xf numFmtId="0" fontId="8" fillId="0" borderId="15" xfId="1" applyFont="1" applyBorder="1" applyAlignment="1">
      <alignment horizontal="left" indent="2"/>
    </xf>
    <xf numFmtId="3" fontId="8" fillId="0" borderId="16" xfId="1" applyNumberFormat="1" applyFont="1" applyBorder="1"/>
    <xf numFmtId="164" fontId="8" fillId="0" borderId="16" xfId="3" applyFont="1" applyBorder="1"/>
    <xf numFmtId="10" fontId="8" fillId="0" borderId="17" xfId="2" applyNumberFormat="1" applyFont="1" applyBorder="1"/>
    <xf numFmtId="0" fontId="9" fillId="0" borderId="18" xfId="1" applyFont="1" applyBorder="1" applyAlignment="1">
      <alignment horizontal="left" indent="2"/>
    </xf>
    <xf numFmtId="3" fontId="9" fillId="0" borderId="24" xfId="1" applyNumberFormat="1" applyFont="1" applyBorder="1"/>
    <xf numFmtId="164" fontId="9" fillId="0" borderId="24" xfId="3" applyFont="1" applyBorder="1"/>
    <xf numFmtId="0" fontId="10" fillId="0" borderId="18" xfId="1" applyFont="1" applyBorder="1" applyAlignment="1">
      <alignment horizontal="left" indent="2"/>
    </xf>
    <xf numFmtId="3" fontId="8" fillId="0" borderId="24" xfId="1" applyNumberFormat="1" applyFont="1" applyBorder="1"/>
    <xf numFmtId="164" fontId="8" fillId="0" borderId="24" xfId="3" applyFont="1" applyBorder="1"/>
    <xf numFmtId="164" fontId="8" fillId="0" borderId="24" xfId="3" applyFont="1" applyBorder="1" applyAlignment="1"/>
    <xf numFmtId="10" fontId="8" fillId="0" borderId="25" xfId="2" applyNumberFormat="1" applyFont="1" applyBorder="1"/>
    <xf numFmtId="0" fontId="3" fillId="5" borderId="26" xfId="1" applyFont="1" applyFill="1" applyBorder="1"/>
    <xf numFmtId="3" fontId="3" fillId="5" borderId="27" xfId="1" applyNumberFormat="1" applyFont="1" applyFill="1" applyBorder="1"/>
    <xf numFmtId="10" fontId="3" fillId="5" borderId="28" xfId="2" applyNumberFormat="1" applyFont="1" applyFill="1" applyBorder="1"/>
    <xf numFmtId="164" fontId="0" fillId="0" borderId="0" xfId="3" applyFont="1"/>
    <xf numFmtId="0" fontId="7" fillId="0" borderId="29" xfId="1" applyFont="1" applyFill="1" applyBorder="1" applyAlignment="1">
      <alignment horizontal="left" indent="1"/>
    </xf>
    <xf numFmtId="3" fontId="11" fillId="0" borderId="30" xfId="1" applyNumberFormat="1" applyFont="1" applyFill="1" applyBorder="1"/>
    <xf numFmtId="164" fontId="11" fillId="0" borderId="30" xfId="3" applyFont="1" applyFill="1" applyBorder="1"/>
    <xf numFmtId="3" fontId="11" fillId="0" borderId="31" xfId="1" applyNumberFormat="1" applyFont="1" applyFill="1" applyBorder="1"/>
    <xf numFmtId="164" fontId="11" fillId="0" borderId="32" xfId="3" applyFont="1" applyFill="1" applyBorder="1"/>
    <xf numFmtId="10" fontId="11" fillId="0" borderId="32" xfId="2" applyNumberFormat="1" applyFont="1" applyFill="1" applyBorder="1"/>
    <xf numFmtId="0" fontId="5" fillId="0" borderId="9" xfId="1" applyFont="1" applyBorder="1" applyAlignment="1">
      <alignment horizontal="left" indent="2"/>
    </xf>
    <xf numFmtId="3" fontId="5" fillId="0" borderId="12" xfId="1" applyNumberFormat="1" applyFont="1" applyBorder="1"/>
    <xf numFmtId="164" fontId="5" fillId="0" borderId="12" xfId="3" applyFont="1" applyBorder="1"/>
    <xf numFmtId="164" fontId="8" fillId="0" borderId="25" xfId="3" applyFont="1" applyBorder="1"/>
    <xf numFmtId="164" fontId="5" fillId="0" borderId="14" xfId="3" applyFont="1" applyBorder="1"/>
    <xf numFmtId="10" fontId="5" fillId="0" borderId="14" xfId="2" applyNumberFormat="1" applyFont="1" applyBorder="1"/>
    <xf numFmtId="164" fontId="8" fillId="0" borderId="33" xfId="3" applyFont="1" applyBorder="1"/>
    <xf numFmtId="164" fontId="8" fillId="0" borderId="13" xfId="3" applyFont="1" applyBorder="1"/>
    <xf numFmtId="0" fontId="7" fillId="0" borderId="15" xfId="1" applyFont="1" applyFill="1" applyBorder="1" applyAlignment="1">
      <alignment horizontal="left" indent="1"/>
    </xf>
    <xf numFmtId="3" fontId="7" fillId="0" borderId="16" xfId="1" applyNumberFormat="1" applyFont="1" applyFill="1" applyBorder="1"/>
    <xf numFmtId="164" fontId="7" fillId="0" borderId="16" xfId="3" applyFont="1" applyFill="1" applyBorder="1"/>
    <xf numFmtId="10" fontId="7" fillId="0" borderId="17" xfId="2" applyNumberFormat="1" applyFont="1" applyFill="1" applyBorder="1"/>
    <xf numFmtId="3" fontId="7" fillId="6" borderId="16" xfId="1" applyNumberFormat="1" applyFont="1" applyFill="1" applyBorder="1"/>
    <xf numFmtId="3" fontId="8" fillId="0" borderId="34" xfId="1" applyNumberFormat="1" applyFont="1" applyFill="1" applyBorder="1"/>
    <xf numFmtId="10" fontId="8" fillId="0" borderId="33" xfId="2" applyNumberFormat="1" applyFont="1" applyBorder="1"/>
    <xf numFmtId="0" fontId="3" fillId="0" borderId="35" xfId="4" applyFont="1" applyFill="1" applyBorder="1" applyAlignment="1">
      <alignment horizontal="left" indent="1"/>
    </xf>
    <xf numFmtId="0" fontId="11" fillId="0" borderId="0" xfId="4" applyFont="1" applyBorder="1"/>
    <xf numFmtId="3" fontId="11" fillId="0" borderId="0" xfId="4" applyNumberFormat="1" applyFont="1" applyBorder="1"/>
    <xf numFmtId="10" fontId="11" fillId="0" borderId="32" xfId="2" applyNumberFormat="1" applyFont="1" applyBorder="1"/>
    <xf numFmtId="0" fontId="3" fillId="0" borderId="35" xfId="1" applyFont="1" applyFill="1" applyBorder="1" applyAlignment="1">
      <alignment horizontal="left" indent="1"/>
    </xf>
    <xf numFmtId="0" fontId="11" fillId="0" borderId="0" xfId="1" applyFont="1" applyBorder="1"/>
    <xf numFmtId="3" fontId="11" fillId="0" borderId="0" xfId="1" applyNumberFormat="1" applyFont="1" applyBorder="1"/>
    <xf numFmtId="0" fontId="3" fillId="5" borderId="35" xfId="1" applyFont="1" applyFill="1" applyBorder="1"/>
    <xf numFmtId="3" fontId="3" fillId="5" borderId="0" xfId="1" applyNumberFormat="1" applyFont="1" applyFill="1" applyBorder="1"/>
    <xf numFmtId="10" fontId="3" fillId="5" borderId="32" xfId="2" applyNumberFormat="1" applyFont="1" applyFill="1" applyBorder="1"/>
    <xf numFmtId="0" fontId="3" fillId="7" borderId="35" xfId="1" applyFont="1" applyFill="1" applyBorder="1"/>
    <xf numFmtId="3" fontId="3" fillId="7" borderId="0" xfId="1" applyNumberFormat="1" applyFont="1" applyFill="1" applyBorder="1"/>
    <xf numFmtId="10" fontId="3" fillId="7" borderId="32" xfId="2" applyNumberFormat="1" applyFont="1" applyFill="1" applyBorder="1"/>
    <xf numFmtId="0" fontId="3" fillId="5" borderId="36" xfId="1" applyFont="1" applyFill="1" applyBorder="1" applyAlignment="1">
      <alignment wrapText="1"/>
    </xf>
    <xf numFmtId="3" fontId="3" fillId="5" borderId="37" xfId="1" applyNumberFormat="1" applyFont="1" applyFill="1" applyBorder="1"/>
    <xf numFmtId="10" fontId="3" fillId="5" borderId="38" xfId="2" applyNumberFormat="1" applyFont="1" applyFill="1" applyBorder="1"/>
    <xf numFmtId="0" fontId="1" fillId="0" borderId="0" xfId="1" applyFont="1"/>
  </cellXfs>
  <cellStyles count="5">
    <cellStyle name="Milliers 3" xfId="3" xr:uid="{56F4C938-7077-42EA-8562-21B4303AE27F}"/>
    <cellStyle name="Normal" xfId="0" builtinId="0"/>
    <cellStyle name="Normal 2 2 2" xfId="1" xr:uid="{6CAC78C4-1DD8-43F1-89B5-FDACCDBC2909}"/>
    <cellStyle name="Normal 4 2" xfId="4" xr:uid="{47034657-D031-41DF-B140-AB58B0484BDD}"/>
    <cellStyle name="Pourcentage 2" xfId="2" xr:uid="{13EECBEA-099A-41CC-ACDA-D46146D14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ivi_de_l'execution_du_Budget\Exercice_2023-2024\execution_budgetaire\TEREDA_PERIOD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ivi_de_l'execution_du_Budget\Exercice_2023-2024\execution_budgetaire\TEREDA_MENSUEL_23-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Rapport_DG_DEPB/TEREDA&amp;SOLDE/23-24/TEREDA_PARTIEL_NOVEMBRE232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 SHADOW"/>
      <sheetName val="mensuel"/>
      <sheetName val="AUTRES RESS "/>
      <sheetName val="DON ET PRET"/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RESUME_P9"/>
      <sheetName val="TEREDA_RESUME_P10"/>
      <sheetName val="TEREDA_RESUME_P11"/>
      <sheetName val="TEREDA_RESUME_P12"/>
      <sheetName val="TEREDA_RESUME_P12_Ok"/>
      <sheetName val="TEREDA_RESUME_P11 (2)"/>
    </sheetNames>
    <sheetDataSet>
      <sheetData sheetId="0"/>
      <sheetData sheetId="1">
        <row r="10">
          <cell r="B10">
            <v>0</v>
          </cell>
        </row>
        <row r="21">
          <cell r="B21" t="e">
            <v>#VALUE!</v>
          </cell>
          <cell r="C21" t="e">
            <v>#VALUE!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MENSUEL"/>
      <sheetName val="mensuel_section_article1"/>
      <sheetName val="Section_Article"/>
      <sheetName val="Solde Crédit Septembre 23"/>
      <sheetName val="Solde Crédit Oct.@Sept. 23"/>
      <sheetName val="Dépenses de Subventions 2223"/>
      <sheetName val="Dépenses Sociales 2223"/>
      <sheetName val="Dépenses Sociales 2324 "/>
    </sheetNames>
    <sheetDataSet>
      <sheetData sheetId="0">
        <row r="4">
          <cell r="C4">
            <v>6579640076.6799994</v>
          </cell>
        </row>
        <row r="26">
          <cell r="C26">
            <v>0</v>
          </cell>
          <cell r="D26">
            <v>0</v>
          </cell>
        </row>
        <row r="41">
          <cell r="C41">
            <v>174006832.45000002</v>
          </cell>
        </row>
      </sheetData>
      <sheetData sheetId="1"/>
      <sheetData sheetId="2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2"/>
      <sheetName val="Section_Article"/>
      <sheetName val="Dépenses de Subventions 2324"/>
      <sheetName val="Dépenses Sociales 2324 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0228-E20C-4DF0-8675-588AD18328E0}">
  <dimension ref="A1:N53"/>
  <sheetViews>
    <sheetView tabSelected="1" view="pageBreakPreview" zoomScaleNormal="100" zoomScaleSheetLayoutView="100" workbookViewId="0">
      <selection activeCell="F10" sqref="F10"/>
    </sheetView>
  </sheetViews>
  <sheetFormatPr baseColWidth="10" defaultColWidth="9.140625" defaultRowHeight="15" x14ac:dyDescent="0.25"/>
  <cols>
    <col min="1" max="1" width="37.7109375" style="4" customWidth="1"/>
    <col min="2" max="2" width="21" style="4" customWidth="1"/>
    <col min="3" max="3" width="18.140625" style="4" customWidth="1"/>
    <col min="4" max="6" width="17.7109375" style="4" customWidth="1"/>
    <col min="7" max="8" width="18.140625" style="13" customWidth="1"/>
    <col min="9" max="9" width="11.42578125" style="4" customWidth="1"/>
    <col min="10" max="10" width="21.28515625" style="4" hidden="1" customWidth="1"/>
    <col min="11" max="11" width="12.7109375" style="4" bestFit="1" customWidth="1"/>
    <col min="12" max="12" width="11.42578125" style="4" customWidth="1"/>
    <col min="13" max="13" width="10.7109375" style="4" bestFit="1" customWidth="1"/>
    <col min="14" max="14" width="11.140625" style="4" bestFit="1" customWidth="1"/>
    <col min="15" max="256" width="9.140625" style="4"/>
    <col min="257" max="257" width="37.7109375" style="4" customWidth="1"/>
    <col min="258" max="258" width="21" style="4" customWidth="1"/>
    <col min="259" max="259" width="18.140625" style="4" customWidth="1"/>
    <col min="260" max="262" width="17.7109375" style="4" customWidth="1"/>
    <col min="263" max="264" width="18.140625" style="4" customWidth="1"/>
    <col min="265" max="265" width="11.42578125" style="4" customWidth="1"/>
    <col min="266" max="266" width="21.28515625" style="4" customWidth="1"/>
    <col min="267" max="267" width="12.7109375" style="4" bestFit="1" customWidth="1"/>
    <col min="268" max="268" width="11.42578125" style="4" customWidth="1"/>
    <col min="269" max="269" width="10.7109375" style="4" bestFit="1" customWidth="1"/>
    <col min="270" max="270" width="11.140625" style="4" bestFit="1" customWidth="1"/>
    <col min="271" max="512" width="9.140625" style="4"/>
    <col min="513" max="513" width="37.7109375" style="4" customWidth="1"/>
    <col min="514" max="514" width="21" style="4" customWidth="1"/>
    <col min="515" max="515" width="18.140625" style="4" customWidth="1"/>
    <col min="516" max="518" width="17.7109375" style="4" customWidth="1"/>
    <col min="519" max="520" width="18.140625" style="4" customWidth="1"/>
    <col min="521" max="521" width="11.42578125" style="4" customWidth="1"/>
    <col min="522" max="522" width="21.28515625" style="4" customWidth="1"/>
    <col min="523" max="523" width="12.7109375" style="4" bestFit="1" customWidth="1"/>
    <col min="524" max="524" width="11.42578125" style="4" customWidth="1"/>
    <col min="525" max="525" width="10.7109375" style="4" bestFit="1" customWidth="1"/>
    <col min="526" max="526" width="11.140625" style="4" bestFit="1" customWidth="1"/>
    <col min="527" max="768" width="9.140625" style="4"/>
    <col min="769" max="769" width="37.7109375" style="4" customWidth="1"/>
    <col min="770" max="770" width="21" style="4" customWidth="1"/>
    <col min="771" max="771" width="18.140625" style="4" customWidth="1"/>
    <col min="772" max="774" width="17.7109375" style="4" customWidth="1"/>
    <col min="775" max="776" width="18.140625" style="4" customWidth="1"/>
    <col min="777" max="777" width="11.42578125" style="4" customWidth="1"/>
    <col min="778" max="778" width="21.28515625" style="4" customWidth="1"/>
    <col min="779" max="779" width="12.7109375" style="4" bestFit="1" customWidth="1"/>
    <col min="780" max="780" width="11.42578125" style="4" customWidth="1"/>
    <col min="781" max="781" width="10.7109375" style="4" bestFit="1" customWidth="1"/>
    <col min="782" max="782" width="11.140625" style="4" bestFit="1" customWidth="1"/>
    <col min="783" max="1024" width="9.140625" style="4"/>
    <col min="1025" max="1025" width="37.7109375" style="4" customWidth="1"/>
    <col min="1026" max="1026" width="21" style="4" customWidth="1"/>
    <col min="1027" max="1027" width="18.140625" style="4" customWidth="1"/>
    <col min="1028" max="1030" width="17.7109375" style="4" customWidth="1"/>
    <col min="1031" max="1032" width="18.140625" style="4" customWidth="1"/>
    <col min="1033" max="1033" width="11.42578125" style="4" customWidth="1"/>
    <col min="1034" max="1034" width="21.28515625" style="4" customWidth="1"/>
    <col min="1035" max="1035" width="12.7109375" style="4" bestFit="1" customWidth="1"/>
    <col min="1036" max="1036" width="11.42578125" style="4" customWidth="1"/>
    <col min="1037" max="1037" width="10.7109375" style="4" bestFit="1" customWidth="1"/>
    <col min="1038" max="1038" width="11.140625" style="4" bestFit="1" customWidth="1"/>
    <col min="1039" max="1280" width="9.140625" style="4"/>
    <col min="1281" max="1281" width="37.7109375" style="4" customWidth="1"/>
    <col min="1282" max="1282" width="21" style="4" customWidth="1"/>
    <col min="1283" max="1283" width="18.140625" style="4" customWidth="1"/>
    <col min="1284" max="1286" width="17.7109375" style="4" customWidth="1"/>
    <col min="1287" max="1288" width="18.140625" style="4" customWidth="1"/>
    <col min="1289" max="1289" width="11.42578125" style="4" customWidth="1"/>
    <col min="1290" max="1290" width="21.28515625" style="4" customWidth="1"/>
    <col min="1291" max="1291" width="12.7109375" style="4" bestFit="1" customWidth="1"/>
    <col min="1292" max="1292" width="11.42578125" style="4" customWidth="1"/>
    <col min="1293" max="1293" width="10.7109375" style="4" bestFit="1" customWidth="1"/>
    <col min="1294" max="1294" width="11.140625" style="4" bestFit="1" customWidth="1"/>
    <col min="1295" max="1536" width="9.140625" style="4"/>
    <col min="1537" max="1537" width="37.7109375" style="4" customWidth="1"/>
    <col min="1538" max="1538" width="21" style="4" customWidth="1"/>
    <col min="1539" max="1539" width="18.140625" style="4" customWidth="1"/>
    <col min="1540" max="1542" width="17.7109375" style="4" customWidth="1"/>
    <col min="1543" max="1544" width="18.140625" style="4" customWidth="1"/>
    <col min="1545" max="1545" width="11.42578125" style="4" customWidth="1"/>
    <col min="1546" max="1546" width="21.28515625" style="4" customWidth="1"/>
    <col min="1547" max="1547" width="12.7109375" style="4" bestFit="1" customWidth="1"/>
    <col min="1548" max="1548" width="11.42578125" style="4" customWidth="1"/>
    <col min="1549" max="1549" width="10.7109375" style="4" bestFit="1" customWidth="1"/>
    <col min="1550" max="1550" width="11.140625" style="4" bestFit="1" customWidth="1"/>
    <col min="1551" max="1792" width="9.140625" style="4"/>
    <col min="1793" max="1793" width="37.7109375" style="4" customWidth="1"/>
    <col min="1794" max="1794" width="21" style="4" customWidth="1"/>
    <col min="1795" max="1795" width="18.140625" style="4" customWidth="1"/>
    <col min="1796" max="1798" width="17.7109375" style="4" customWidth="1"/>
    <col min="1799" max="1800" width="18.140625" style="4" customWidth="1"/>
    <col min="1801" max="1801" width="11.42578125" style="4" customWidth="1"/>
    <col min="1802" max="1802" width="21.28515625" style="4" customWidth="1"/>
    <col min="1803" max="1803" width="12.7109375" style="4" bestFit="1" customWidth="1"/>
    <col min="1804" max="1804" width="11.42578125" style="4" customWidth="1"/>
    <col min="1805" max="1805" width="10.7109375" style="4" bestFit="1" customWidth="1"/>
    <col min="1806" max="1806" width="11.140625" style="4" bestFit="1" customWidth="1"/>
    <col min="1807" max="2048" width="9.140625" style="4"/>
    <col min="2049" max="2049" width="37.7109375" style="4" customWidth="1"/>
    <col min="2050" max="2050" width="21" style="4" customWidth="1"/>
    <col min="2051" max="2051" width="18.140625" style="4" customWidth="1"/>
    <col min="2052" max="2054" width="17.7109375" style="4" customWidth="1"/>
    <col min="2055" max="2056" width="18.140625" style="4" customWidth="1"/>
    <col min="2057" max="2057" width="11.42578125" style="4" customWidth="1"/>
    <col min="2058" max="2058" width="21.28515625" style="4" customWidth="1"/>
    <col min="2059" max="2059" width="12.7109375" style="4" bestFit="1" customWidth="1"/>
    <col min="2060" max="2060" width="11.42578125" style="4" customWidth="1"/>
    <col min="2061" max="2061" width="10.7109375" style="4" bestFit="1" customWidth="1"/>
    <col min="2062" max="2062" width="11.140625" style="4" bestFit="1" customWidth="1"/>
    <col min="2063" max="2304" width="9.140625" style="4"/>
    <col min="2305" max="2305" width="37.7109375" style="4" customWidth="1"/>
    <col min="2306" max="2306" width="21" style="4" customWidth="1"/>
    <col min="2307" max="2307" width="18.140625" style="4" customWidth="1"/>
    <col min="2308" max="2310" width="17.7109375" style="4" customWidth="1"/>
    <col min="2311" max="2312" width="18.140625" style="4" customWidth="1"/>
    <col min="2313" max="2313" width="11.42578125" style="4" customWidth="1"/>
    <col min="2314" max="2314" width="21.28515625" style="4" customWidth="1"/>
    <col min="2315" max="2315" width="12.7109375" style="4" bestFit="1" customWidth="1"/>
    <col min="2316" max="2316" width="11.42578125" style="4" customWidth="1"/>
    <col min="2317" max="2317" width="10.7109375" style="4" bestFit="1" customWidth="1"/>
    <col min="2318" max="2318" width="11.140625" style="4" bestFit="1" customWidth="1"/>
    <col min="2319" max="2560" width="9.140625" style="4"/>
    <col min="2561" max="2561" width="37.7109375" style="4" customWidth="1"/>
    <col min="2562" max="2562" width="21" style="4" customWidth="1"/>
    <col min="2563" max="2563" width="18.140625" style="4" customWidth="1"/>
    <col min="2564" max="2566" width="17.7109375" style="4" customWidth="1"/>
    <col min="2567" max="2568" width="18.140625" style="4" customWidth="1"/>
    <col min="2569" max="2569" width="11.42578125" style="4" customWidth="1"/>
    <col min="2570" max="2570" width="21.28515625" style="4" customWidth="1"/>
    <col min="2571" max="2571" width="12.7109375" style="4" bestFit="1" customWidth="1"/>
    <col min="2572" max="2572" width="11.42578125" style="4" customWidth="1"/>
    <col min="2573" max="2573" width="10.7109375" style="4" bestFit="1" customWidth="1"/>
    <col min="2574" max="2574" width="11.140625" style="4" bestFit="1" customWidth="1"/>
    <col min="2575" max="2816" width="9.140625" style="4"/>
    <col min="2817" max="2817" width="37.7109375" style="4" customWidth="1"/>
    <col min="2818" max="2818" width="21" style="4" customWidth="1"/>
    <col min="2819" max="2819" width="18.140625" style="4" customWidth="1"/>
    <col min="2820" max="2822" width="17.7109375" style="4" customWidth="1"/>
    <col min="2823" max="2824" width="18.140625" style="4" customWidth="1"/>
    <col min="2825" max="2825" width="11.42578125" style="4" customWidth="1"/>
    <col min="2826" max="2826" width="21.28515625" style="4" customWidth="1"/>
    <col min="2827" max="2827" width="12.7109375" style="4" bestFit="1" customWidth="1"/>
    <col min="2828" max="2828" width="11.42578125" style="4" customWidth="1"/>
    <col min="2829" max="2829" width="10.7109375" style="4" bestFit="1" customWidth="1"/>
    <col min="2830" max="2830" width="11.140625" style="4" bestFit="1" customWidth="1"/>
    <col min="2831" max="3072" width="9.140625" style="4"/>
    <col min="3073" max="3073" width="37.7109375" style="4" customWidth="1"/>
    <col min="3074" max="3074" width="21" style="4" customWidth="1"/>
    <col min="3075" max="3075" width="18.140625" style="4" customWidth="1"/>
    <col min="3076" max="3078" width="17.7109375" style="4" customWidth="1"/>
    <col min="3079" max="3080" width="18.140625" style="4" customWidth="1"/>
    <col min="3081" max="3081" width="11.42578125" style="4" customWidth="1"/>
    <col min="3082" max="3082" width="21.28515625" style="4" customWidth="1"/>
    <col min="3083" max="3083" width="12.7109375" style="4" bestFit="1" customWidth="1"/>
    <col min="3084" max="3084" width="11.42578125" style="4" customWidth="1"/>
    <col min="3085" max="3085" width="10.7109375" style="4" bestFit="1" customWidth="1"/>
    <col min="3086" max="3086" width="11.140625" style="4" bestFit="1" customWidth="1"/>
    <col min="3087" max="3328" width="9.140625" style="4"/>
    <col min="3329" max="3329" width="37.7109375" style="4" customWidth="1"/>
    <col min="3330" max="3330" width="21" style="4" customWidth="1"/>
    <col min="3331" max="3331" width="18.140625" style="4" customWidth="1"/>
    <col min="3332" max="3334" width="17.7109375" style="4" customWidth="1"/>
    <col min="3335" max="3336" width="18.140625" style="4" customWidth="1"/>
    <col min="3337" max="3337" width="11.42578125" style="4" customWidth="1"/>
    <col min="3338" max="3338" width="21.28515625" style="4" customWidth="1"/>
    <col min="3339" max="3339" width="12.7109375" style="4" bestFit="1" customWidth="1"/>
    <col min="3340" max="3340" width="11.42578125" style="4" customWidth="1"/>
    <col min="3341" max="3341" width="10.7109375" style="4" bestFit="1" customWidth="1"/>
    <col min="3342" max="3342" width="11.140625" style="4" bestFit="1" customWidth="1"/>
    <col min="3343" max="3584" width="9.140625" style="4"/>
    <col min="3585" max="3585" width="37.7109375" style="4" customWidth="1"/>
    <col min="3586" max="3586" width="21" style="4" customWidth="1"/>
    <col min="3587" max="3587" width="18.140625" style="4" customWidth="1"/>
    <col min="3588" max="3590" width="17.7109375" style="4" customWidth="1"/>
    <col min="3591" max="3592" width="18.140625" style="4" customWidth="1"/>
    <col min="3593" max="3593" width="11.42578125" style="4" customWidth="1"/>
    <col min="3594" max="3594" width="21.28515625" style="4" customWidth="1"/>
    <col min="3595" max="3595" width="12.7109375" style="4" bestFit="1" customWidth="1"/>
    <col min="3596" max="3596" width="11.42578125" style="4" customWidth="1"/>
    <col min="3597" max="3597" width="10.7109375" style="4" bestFit="1" customWidth="1"/>
    <col min="3598" max="3598" width="11.140625" style="4" bestFit="1" customWidth="1"/>
    <col min="3599" max="3840" width="9.140625" style="4"/>
    <col min="3841" max="3841" width="37.7109375" style="4" customWidth="1"/>
    <col min="3842" max="3842" width="21" style="4" customWidth="1"/>
    <col min="3843" max="3843" width="18.140625" style="4" customWidth="1"/>
    <col min="3844" max="3846" width="17.7109375" style="4" customWidth="1"/>
    <col min="3847" max="3848" width="18.140625" style="4" customWidth="1"/>
    <col min="3849" max="3849" width="11.42578125" style="4" customWidth="1"/>
    <col min="3850" max="3850" width="21.28515625" style="4" customWidth="1"/>
    <col min="3851" max="3851" width="12.7109375" style="4" bestFit="1" customWidth="1"/>
    <col min="3852" max="3852" width="11.42578125" style="4" customWidth="1"/>
    <col min="3853" max="3853" width="10.7109375" style="4" bestFit="1" customWidth="1"/>
    <col min="3854" max="3854" width="11.140625" style="4" bestFit="1" customWidth="1"/>
    <col min="3855" max="4096" width="9.140625" style="4"/>
    <col min="4097" max="4097" width="37.7109375" style="4" customWidth="1"/>
    <col min="4098" max="4098" width="21" style="4" customWidth="1"/>
    <col min="4099" max="4099" width="18.140625" style="4" customWidth="1"/>
    <col min="4100" max="4102" width="17.7109375" style="4" customWidth="1"/>
    <col min="4103" max="4104" width="18.140625" style="4" customWidth="1"/>
    <col min="4105" max="4105" width="11.42578125" style="4" customWidth="1"/>
    <col min="4106" max="4106" width="21.28515625" style="4" customWidth="1"/>
    <col min="4107" max="4107" width="12.7109375" style="4" bestFit="1" customWidth="1"/>
    <col min="4108" max="4108" width="11.42578125" style="4" customWidth="1"/>
    <col min="4109" max="4109" width="10.7109375" style="4" bestFit="1" customWidth="1"/>
    <col min="4110" max="4110" width="11.140625" style="4" bestFit="1" customWidth="1"/>
    <col min="4111" max="4352" width="9.140625" style="4"/>
    <col min="4353" max="4353" width="37.7109375" style="4" customWidth="1"/>
    <col min="4354" max="4354" width="21" style="4" customWidth="1"/>
    <col min="4355" max="4355" width="18.140625" style="4" customWidth="1"/>
    <col min="4356" max="4358" width="17.7109375" style="4" customWidth="1"/>
    <col min="4359" max="4360" width="18.140625" style="4" customWidth="1"/>
    <col min="4361" max="4361" width="11.42578125" style="4" customWidth="1"/>
    <col min="4362" max="4362" width="21.28515625" style="4" customWidth="1"/>
    <col min="4363" max="4363" width="12.7109375" style="4" bestFit="1" customWidth="1"/>
    <col min="4364" max="4364" width="11.42578125" style="4" customWidth="1"/>
    <col min="4365" max="4365" width="10.7109375" style="4" bestFit="1" customWidth="1"/>
    <col min="4366" max="4366" width="11.140625" style="4" bestFit="1" customWidth="1"/>
    <col min="4367" max="4608" width="9.140625" style="4"/>
    <col min="4609" max="4609" width="37.7109375" style="4" customWidth="1"/>
    <col min="4610" max="4610" width="21" style="4" customWidth="1"/>
    <col min="4611" max="4611" width="18.140625" style="4" customWidth="1"/>
    <col min="4612" max="4614" width="17.7109375" style="4" customWidth="1"/>
    <col min="4615" max="4616" width="18.140625" style="4" customWidth="1"/>
    <col min="4617" max="4617" width="11.42578125" style="4" customWidth="1"/>
    <col min="4618" max="4618" width="21.28515625" style="4" customWidth="1"/>
    <col min="4619" max="4619" width="12.7109375" style="4" bestFit="1" customWidth="1"/>
    <col min="4620" max="4620" width="11.42578125" style="4" customWidth="1"/>
    <col min="4621" max="4621" width="10.7109375" style="4" bestFit="1" customWidth="1"/>
    <col min="4622" max="4622" width="11.140625" style="4" bestFit="1" customWidth="1"/>
    <col min="4623" max="4864" width="9.140625" style="4"/>
    <col min="4865" max="4865" width="37.7109375" style="4" customWidth="1"/>
    <col min="4866" max="4866" width="21" style="4" customWidth="1"/>
    <col min="4867" max="4867" width="18.140625" style="4" customWidth="1"/>
    <col min="4868" max="4870" width="17.7109375" style="4" customWidth="1"/>
    <col min="4871" max="4872" width="18.140625" style="4" customWidth="1"/>
    <col min="4873" max="4873" width="11.42578125" style="4" customWidth="1"/>
    <col min="4874" max="4874" width="21.28515625" style="4" customWidth="1"/>
    <col min="4875" max="4875" width="12.7109375" style="4" bestFit="1" customWidth="1"/>
    <col min="4876" max="4876" width="11.42578125" style="4" customWidth="1"/>
    <col min="4877" max="4877" width="10.7109375" style="4" bestFit="1" customWidth="1"/>
    <col min="4878" max="4878" width="11.140625" style="4" bestFit="1" customWidth="1"/>
    <col min="4879" max="5120" width="9.140625" style="4"/>
    <col min="5121" max="5121" width="37.7109375" style="4" customWidth="1"/>
    <col min="5122" max="5122" width="21" style="4" customWidth="1"/>
    <col min="5123" max="5123" width="18.140625" style="4" customWidth="1"/>
    <col min="5124" max="5126" width="17.7109375" style="4" customWidth="1"/>
    <col min="5127" max="5128" width="18.140625" style="4" customWidth="1"/>
    <col min="5129" max="5129" width="11.42578125" style="4" customWidth="1"/>
    <col min="5130" max="5130" width="21.28515625" style="4" customWidth="1"/>
    <col min="5131" max="5131" width="12.7109375" style="4" bestFit="1" customWidth="1"/>
    <col min="5132" max="5132" width="11.42578125" style="4" customWidth="1"/>
    <col min="5133" max="5133" width="10.7109375" style="4" bestFit="1" customWidth="1"/>
    <col min="5134" max="5134" width="11.140625" style="4" bestFit="1" customWidth="1"/>
    <col min="5135" max="5376" width="9.140625" style="4"/>
    <col min="5377" max="5377" width="37.7109375" style="4" customWidth="1"/>
    <col min="5378" max="5378" width="21" style="4" customWidth="1"/>
    <col min="5379" max="5379" width="18.140625" style="4" customWidth="1"/>
    <col min="5380" max="5382" width="17.7109375" style="4" customWidth="1"/>
    <col min="5383" max="5384" width="18.140625" style="4" customWidth="1"/>
    <col min="5385" max="5385" width="11.42578125" style="4" customWidth="1"/>
    <col min="5386" max="5386" width="21.28515625" style="4" customWidth="1"/>
    <col min="5387" max="5387" width="12.7109375" style="4" bestFit="1" customWidth="1"/>
    <col min="5388" max="5388" width="11.42578125" style="4" customWidth="1"/>
    <col min="5389" max="5389" width="10.7109375" style="4" bestFit="1" customWidth="1"/>
    <col min="5390" max="5390" width="11.140625" style="4" bestFit="1" customWidth="1"/>
    <col min="5391" max="5632" width="9.140625" style="4"/>
    <col min="5633" max="5633" width="37.7109375" style="4" customWidth="1"/>
    <col min="5634" max="5634" width="21" style="4" customWidth="1"/>
    <col min="5635" max="5635" width="18.140625" style="4" customWidth="1"/>
    <col min="5636" max="5638" width="17.7109375" style="4" customWidth="1"/>
    <col min="5639" max="5640" width="18.140625" style="4" customWidth="1"/>
    <col min="5641" max="5641" width="11.42578125" style="4" customWidth="1"/>
    <col min="5642" max="5642" width="21.28515625" style="4" customWidth="1"/>
    <col min="5643" max="5643" width="12.7109375" style="4" bestFit="1" customWidth="1"/>
    <col min="5644" max="5644" width="11.42578125" style="4" customWidth="1"/>
    <col min="5645" max="5645" width="10.7109375" style="4" bestFit="1" customWidth="1"/>
    <col min="5646" max="5646" width="11.140625" style="4" bestFit="1" customWidth="1"/>
    <col min="5647" max="5888" width="9.140625" style="4"/>
    <col min="5889" max="5889" width="37.7109375" style="4" customWidth="1"/>
    <col min="5890" max="5890" width="21" style="4" customWidth="1"/>
    <col min="5891" max="5891" width="18.140625" style="4" customWidth="1"/>
    <col min="5892" max="5894" width="17.7109375" style="4" customWidth="1"/>
    <col min="5895" max="5896" width="18.140625" style="4" customWidth="1"/>
    <col min="5897" max="5897" width="11.42578125" style="4" customWidth="1"/>
    <col min="5898" max="5898" width="21.28515625" style="4" customWidth="1"/>
    <col min="5899" max="5899" width="12.7109375" style="4" bestFit="1" customWidth="1"/>
    <col min="5900" max="5900" width="11.42578125" style="4" customWidth="1"/>
    <col min="5901" max="5901" width="10.7109375" style="4" bestFit="1" customWidth="1"/>
    <col min="5902" max="5902" width="11.140625" style="4" bestFit="1" customWidth="1"/>
    <col min="5903" max="6144" width="9.140625" style="4"/>
    <col min="6145" max="6145" width="37.7109375" style="4" customWidth="1"/>
    <col min="6146" max="6146" width="21" style="4" customWidth="1"/>
    <col min="6147" max="6147" width="18.140625" style="4" customWidth="1"/>
    <col min="6148" max="6150" width="17.7109375" style="4" customWidth="1"/>
    <col min="6151" max="6152" width="18.140625" style="4" customWidth="1"/>
    <col min="6153" max="6153" width="11.42578125" style="4" customWidth="1"/>
    <col min="6154" max="6154" width="21.28515625" style="4" customWidth="1"/>
    <col min="6155" max="6155" width="12.7109375" style="4" bestFit="1" customWidth="1"/>
    <col min="6156" max="6156" width="11.42578125" style="4" customWidth="1"/>
    <col min="6157" max="6157" width="10.7109375" style="4" bestFit="1" customWidth="1"/>
    <col min="6158" max="6158" width="11.140625" style="4" bestFit="1" customWidth="1"/>
    <col min="6159" max="6400" width="9.140625" style="4"/>
    <col min="6401" max="6401" width="37.7109375" style="4" customWidth="1"/>
    <col min="6402" max="6402" width="21" style="4" customWidth="1"/>
    <col min="6403" max="6403" width="18.140625" style="4" customWidth="1"/>
    <col min="6404" max="6406" width="17.7109375" style="4" customWidth="1"/>
    <col min="6407" max="6408" width="18.140625" style="4" customWidth="1"/>
    <col min="6409" max="6409" width="11.42578125" style="4" customWidth="1"/>
    <col min="6410" max="6410" width="21.28515625" style="4" customWidth="1"/>
    <col min="6411" max="6411" width="12.7109375" style="4" bestFit="1" customWidth="1"/>
    <col min="6412" max="6412" width="11.42578125" style="4" customWidth="1"/>
    <col min="6413" max="6413" width="10.7109375" style="4" bestFit="1" customWidth="1"/>
    <col min="6414" max="6414" width="11.140625" style="4" bestFit="1" customWidth="1"/>
    <col min="6415" max="6656" width="9.140625" style="4"/>
    <col min="6657" max="6657" width="37.7109375" style="4" customWidth="1"/>
    <col min="6658" max="6658" width="21" style="4" customWidth="1"/>
    <col min="6659" max="6659" width="18.140625" style="4" customWidth="1"/>
    <col min="6660" max="6662" width="17.7109375" style="4" customWidth="1"/>
    <col min="6663" max="6664" width="18.140625" style="4" customWidth="1"/>
    <col min="6665" max="6665" width="11.42578125" style="4" customWidth="1"/>
    <col min="6666" max="6666" width="21.28515625" style="4" customWidth="1"/>
    <col min="6667" max="6667" width="12.7109375" style="4" bestFit="1" customWidth="1"/>
    <col min="6668" max="6668" width="11.42578125" style="4" customWidth="1"/>
    <col min="6669" max="6669" width="10.7109375" style="4" bestFit="1" customWidth="1"/>
    <col min="6670" max="6670" width="11.140625" style="4" bestFit="1" customWidth="1"/>
    <col min="6671" max="6912" width="9.140625" style="4"/>
    <col min="6913" max="6913" width="37.7109375" style="4" customWidth="1"/>
    <col min="6914" max="6914" width="21" style="4" customWidth="1"/>
    <col min="6915" max="6915" width="18.140625" style="4" customWidth="1"/>
    <col min="6916" max="6918" width="17.7109375" style="4" customWidth="1"/>
    <col min="6919" max="6920" width="18.140625" style="4" customWidth="1"/>
    <col min="6921" max="6921" width="11.42578125" style="4" customWidth="1"/>
    <col min="6922" max="6922" width="21.28515625" style="4" customWidth="1"/>
    <col min="6923" max="6923" width="12.7109375" style="4" bestFit="1" customWidth="1"/>
    <col min="6924" max="6924" width="11.42578125" style="4" customWidth="1"/>
    <col min="6925" max="6925" width="10.7109375" style="4" bestFit="1" customWidth="1"/>
    <col min="6926" max="6926" width="11.140625" style="4" bestFit="1" customWidth="1"/>
    <col min="6927" max="7168" width="9.140625" style="4"/>
    <col min="7169" max="7169" width="37.7109375" style="4" customWidth="1"/>
    <col min="7170" max="7170" width="21" style="4" customWidth="1"/>
    <col min="7171" max="7171" width="18.140625" style="4" customWidth="1"/>
    <col min="7172" max="7174" width="17.7109375" style="4" customWidth="1"/>
    <col min="7175" max="7176" width="18.140625" style="4" customWidth="1"/>
    <col min="7177" max="7177" width="11.42578125" style="4" customWidth="1"/>
    <col min="7178" max="7178" width="21.28515625" style="4" customWidth="1"/>
    <col min="7179" max="7179" width="12.7109375" style="4" bestFit="1" customWidth="1"/>
    <col min="7180" max="7180" width="11.42578125" style="4" customWidth="1"/>
    <col min="7181" max="7181" width="10.7109375" style="4" bestFit="1" customWidth="1"/>
    <col min="7182" max="7182" width="11.140625" style="4" bestFit="1" customWidth="1"/>
    <col min="7183" max="7424" width="9.140625" style="4"/>
    <col min="7425" max="7425" width="37.7109375" style="4" customWidth="1"/>
    <col min="7426" max="7426" width="21" style="4" customWidth="1"/>
    <col min="7427" max="7427" width="18.140625" style="4" customWidth="1"/>
    <col min="7428" max="7430" width="17.7109375" style="4" customWidth="1"/>
    <col min="7431" max="7432" width="18.140625" style="4" customWidth="1"/>
    <col min="7433" max="7433" width="11.42578125" style="4" customWidth="1"/>
    <col min="7434" max="7434" width="21.28515625" style="4" customWidth="1"/>
    <col min="7435" max="7435" width="12.7109375" style="4" bestFit="1" customWidth="1"/>
    <col min="7436" max="7436" width="11.42578125" style="4" customWidth="1"/>
    <col min="7437" max="7437" width="10.7109375" style="4" bestFit="1" customWidth="1"/>
    <col min="7438" max="7438" width="11.140625" style="4" bestFit="1" customWidth="1"/>
    <col min="7439" max="7680" width="9.140625" style="4"/>
    <col min="7681" max="7681" width="37.7109375" style="4" customWidth="1"/>
    <col min="7682" max="7682" width="21" style="4" customWidth="1"/>
    <col min="7683" max="7683" width="18.140625" style="4" customWidth="1"/>
    <col min="7684" max="7686" width="17.7109375" style="4" customWidth="1"/>
    <col min="7687" max="7688" width="18.140625" style="4" customWidth="1"/>
    <col min="7689" max="7689" width="11.42578125" style="4" customWidth="1"/>
    <col min="7690" max="7690" width="21.28515625" style="4" customWidth="1"/>
    <col min="7691" max="7691" width="12.7109375" style="4" bestFit="1" customWidth="1"/>
    <col min="7692" max="7692" width="11.42578125" style="4" customWidth="1"/>
    <col min="7693" max="7693" width="10.7109375" style="4" bestFit="1" customWidth="1"/>
    <col min="7694" max="7694" width="11.140625" style="4" bestFit="1" customWidth="1"/>
    <col min="7695" max="7936" width="9.140625" style="4"/>
    <col min="7937" max="7937" width="37.7109375" style="4" customWidth="1"/>
    <col min="7938" max="7938" width="21" style="4" customWidth="1"/>
    <col min="7939" max="7939" width="18.140625" style="4" customWidth="1"/>
    <col min="7940" max="7942" width="17.7109375" style="4" customWidth="1"/>
    <col min="7943" max="7944" width="18.140625" style="4" customWidth="1"/>
    <col min="7945" max="7945" width="11.42578125" style="4" customWidth="1"/>
    <col min="7946" max="7946" width="21.28515625" style="4" customWidth="1"/>
    <col min="7947" max="7947" width="12.7109375" style="4" bestFit="1" customWidth="1"/>
    <col min="7948" max="7948" width="11.42578125" style="4" customWidth="1"/>
    <col min="7949" max="7949" width="10.7109375" style="4" bestFit="1" customWidth="1"/>
    <col min="7950" max="7950" width="11.140625" style="4" bestFit="1" customWidth="1"/>
    <col min="7951" max="8192" width="9.140625" style="4"/>
    <col min="8193" max="8193" width="37.7109375" style="4" customWidth="1"/>
    <col min="8194" max="8194" width="21" style="4" customWidth="1"/>
    <col min="8195" max="8195" width="18.140625" style="4" customWidth="1"/>
    <col min="8196" max="8198" width="17.7109375" style="4" customWidth="1"/>
    <col min="8199" max="8200" width="18.140625" style="4" customWidth="1"/>
    <col min="8201" max="8201" width="11.42578125" style="4" customWidth="1"/>
    <col min="8202" max="8202" width="21.28515625" style="4" customWidth="1"/>
    <col min="8203" max="8203" width="12.7109375" style="4" bestFit="1" customWidth="1"/>
    <col min="8204" max="8204" width="11.42578125" style="4" customWidth="1"/>
    <col min="8205" max="8205" width="10.7109375" style="4" bestFit="1" customWidth="1"/>
    <col min="8206" max="8206" width="11.140625" style="4" bestFit="1" customWidth="1"/>
    <col min="8207" max="8448" width="9.140625" style="4"/>
    <col min="8449" max="8449" width="37.7109375" style="4" customWidth="1"/>
    <col min="8450" max="8450" width="21" style="4" customWidth="1"/>
    <col min="8451" max="8451" width="18.140625" style="4" customWidth="1"/>
    <col min="8452" max="8454" width="17.7109375" style="4" customWidth="1"/>
    <col min="8455" max="8456" width="18.140625" style="4" customWidth="1"/>
    <col min="8457" max="8457" width="11.42578125" style="4" customWidth="1"/>
    <col min="8458" max="8458" width="21.28515625" style="4" customWidth="1"/>
    <col min="8459" max="8459" width="12.7109375" style="4" bestFit="1" customWidth="1"/>
    <col min="8460" max="8460" width="11.42578125" style="4" customWidth="1"/>
    <col min="8461" max="8461" width="10.7109375" style="4" bestFit="1" customWidth="1"/>
    <col min="8462" max="8462" width="11.140625" style="4" bestFit="1" customWidth="1"/>
    <col min="8463" max="8704" width="9.140625" style="4"/>
    <col min="8705" max="8705" width="37.7109375" style="4" customWidth="1"/>
    <col min="8706" max="8706" width="21" style="4" customWidth="1"/>
    <col min="8707" max="8707" width="18.140625" style="4" customWidth="1"/>
    <col min="8708" max="8710" width="17.7109375" style="4" customWidth="1"/>
    <col min="8711" max="8712" width="18.140625" style="4" customWidth="1"/>
    <col min="8713" max="8713" width="11.42578125" style="4" customWidth="1"/>
    <col min="8714" max="8714" width="21.28515625" style="4" customWidth="1"/>
    <col min="8715" max="8715" width="12.7109375" style="4" bestFit="1" customWidth="1"/>
    <col min="8716" max="8716" width="11.42578125" style="4" customWidth="1"/>
    <col min="8717" max="8717" width="10.7109375" style="4" bestFit="1" customWidth="1"/>
    <col min="8718" max="8718" width="11.140625" style="4" bestFit="1" customWidth="1"/>
    <col min="8719" max="8960" width="9.140625" style="4"/>
    <col min="8961" max="8961" width="37.7109375" style="4" customWidth="1"/>
    <col min="8962" max="8962" width="21" style="4" customWidth="1"/>
    <col min="8963" max="8963" width="18.140625" style="4" customWidth="1"/>
    <col min="8964" max="8966" width="17.7109375" style="4" customWidth="1"/>
    <col min="8967" max="8968" width="18.140625" style="4" customWidth="1"/>
    <col min="8969" max="8969" width="11.42578125" style="4" customWidth="1"/>
    <col min="8970" max="8970" width="21.28515625" style="4" customWidth="1"/>
    <col min="8971" max="8971" width="12.7109375" style="4" bestFit="1" customWidth="1"/>
    <col min="8972" max="8972" width="11.42578125" style="4" customWidth="1"/>
    <col min="8973" max="8973" width="10.7109375" style="4" bestFit="1" customWidth="1"/>
    <col min="8974" max="8974" width="11.140625" style="4" bestFit="1" customWidth="1"/>
    <col min="8975" max="9216" width="9.140625" style="4"/>
    <col min="9217" max="9217" width="37.7109375" style="4" customWidth="1"/>
    <col min="9218" max="9218" width="21" style="4" customWidth="1"/>
    <col min="9219" max="9219" width="18.140625" style="4" customWidth="1"/>
    <col min="9220" max="9222" width="17.7109375" style="4" customWidth="1"/>
    <col min="9223" max="9224" width="18.140625" style="4" customWidth="1"/>
    <col min="9225" max="9225" width="11.42578125" style="4" customWidth="1"/>
    <col min="9226" max="9226" width="21.28515625" style="4" customWidth="1"/>
    <col min="9227" max="9227" width="12.7109375" style="4" bestFit="1" customWidth="1"/>
    <col min="9228" max="9228" width="11.42578125" style="4" customWidth="1"/>
    <col min="9229" max="9229" width="10.7109375" style="4" bestFit="1" customWidth="1"/>
    <col min="9230" max="9230" width="11.140625" style="4" bestFit="1" customWidth="1"/>
    <col min="9231" max="9472" width="9.140625" style="4"/>
    <col min="9473" max="9473" width="37.7109375" style="4" customWidth="1"/>
    <col min="9474" max="9474" width="21" style="4" customWidth="1"/>
    <col min="9475" max="9475" width="18.140625" style="4" customWidth="1"/>
    <col min="9476" max="9478" width="17.7109375" style="4" customWidth="1"/>
    <col min="9479" max="9480" width="18.140625" style="4" customWidth="1"/>
    <col min="9481" max="9481" width="11.42578125" style="4" customWidth="1"/>
    <col min="9482" max="9482" width="21.28515625" style="4" customWidth="1"/>
    <col min="9483" max="9483" width="12.7109375" style="4" bestFit="1" customWidth="1"/>
    <col min="9484" max="9484" width="11.42578125" style="4" customWidth="1"/>
    <col min="9485" max="9485" width="10.7109375" style="4" bestFit="1" customWidth="1"/>
    <col min="9486" max="9486" width="11.140625" style="4" bestFit="1" customWidth="1"/>
    <col min="9487" max="9728" width="9.140625" style="4"/>
    <col min="9729" max="9729" width="37.7109375" style="4" customWidth="1"/>
    <col min="9730" max="9730" width="21" style="4" customWidth="1"/>
    <col min="9731" max="9731" width="18.140625" style="4" customWidth="1"/>
    <col min="9732" max="9734" width="17.7109375" style="4" customWidth="1"/>
    <col min="9735" max="9736" width="18.140625" style="4" customWidth="1"/>
    <col min="9737" max="9737" width="11.42578125" style="4" customWidth="1"/>
    <col min="9738" max="9738" width="21.28515625" style="4" customWidth="1"/>
    <col min="9739" max="9739" width="12.7109375" style="4" bestFit="1" customWidth="1"/>
    <col min="9740" max="9740" width="11.42578125" style="4" customWidth="1"/>
    <col min="9741" max="9741" width="10.7109375" style="4" bestFit="1" customWidth="1"/>
    <col min="9742" max="9742" width="11.140625" style="4" bestFit="1" customWidth="1"/>
    <col min="9743" max="9984" width="9.140625" style="4"/>
    <col min="9985" max="9985" width="37.7109375" style="4" customWidth="1"/>
    <col min="9986" max="9986" width="21" style="4" customWidth="1"/>
    <col min="9987" max="9987" width="18.140625" style="4" customWidth="1"/>
    <col min="9988" max="9990" width="17.7109375" style="4" customWidth="1"/>
    <col min="9991" max="9992" width="18.140625" style="4" customWidth="1"/>
    <col min="9993" max="9993" width="11.42578125" style="4" customWidth="1"/>
    <col min="9994" max="9994" width="21.28515625" style="4" customWidth="1"/>
    <col min="9995" max="9995" width="12.7109375" style="4" bestFit="1" customWidth="1"/>
    <col min="9996" max="9996" width="11.42578125" style="4" customWidth="1"/>
    <col min="9997" max="9997" width="10.7109375" style="4" bestFit="1" customWidth="1"/>
    <col min="9998" max="9998" width="11.140625" style="4" bestFit="1" customWidth="1"/>
    <col min="9999" max="10240" width="9.140625" style="4"/>
    <col min="10241" max="10241" width="37.7109375" style="4" customWidth="1"/>
    <col min="10242" max="10242" width="21" style="4" customWidth="1"/>
    <col min="10243" max="10243" width="18.140625" style="4" customWidth="1"/>
    <col min="10244" max="10246" width="17.7109375" style="4" customWidth="1"/>
    <col min="10247" max="10248" width="18.140625" style="4" customWidth="1"/>
    <col min="10249" max="10249" width="11.42578125" style="4" customWidth="1"/>
    <col min="10250" max="10250" width="21.28515625" style="4" customWidth="1"/>
    <col min="10251" max="10251" width="12.7109375" style="4" bestFit="1" customWidth="1"/>
    <col min="10252" max="10252" width="11.42578125" style="4" customWidth="1"/>
    <col min="10253" max="10253" width="10.7109375" style="4" bestFit="1" customWidth="1"/>
    <col min="10254" max="10254" width="11.140625" style="4" bestFit="1" customWidth="1"/>
    <col min="10255" max="10496" width="9.140625" style="4"/>
    <col min="10497" max="10497" width="37.7109375" style="4" customWidth="1"/>
    <col min="10498" max="10498" width="21" style="4" customWidth="1"/>
    <col min="10499" max="10499" width="18.140625" style="4" customWidth="1"/>
    <col min="10500" max="10502" width="17.7109375" style="4" customWidth="1"/>
    <col min="10503" max="10504" width="18.140625" style="4" customWidth="1"/>
    <col min="10505" max="10505" width="11.42578125" style="4" customWidth="1"/>
    <col min="10506" max="10506" width="21.28515625" style="4" customWidth="1"/>
    <col min="10507" max="10507" width="12.7109375" style="4" bestFit="1" customWidth="1"/>
    <col min="10508" max="10508" width="11.42578125" style="4" customWidth="1"/>
    <col min="10509" max="10509" width="10.7109375" style="4" bestFit="1" customWidth="1"/>
    <col min="10510" max="10510" width="11.140625" style="4" bestFit="1" customWidth="1"/>
    <col min="10511" max="10752" width="9.140625" style="4"/>
    <col min="10753" max="10753" width="37.7109375" style="4" customWidth="1"/>
    <col min="10754" max="10754" width="21" style="4" customWidth="1"/>
    <col min="10755" max="10755" width="18.140625" style="4" customWidth="1"/>
    <col min="10756" max="10758" width="17.7109375" style="4" customWidth="1"/>
    <col min="10759" max="10760" width="18.140625" style="4" customWidth="1"/>
    <col min="10761" max="10761" width="11.42578125" style="4" customWidth="1"/>
    <col min="10762" max="10762" width="21.28515625" style="4" customWidth="1"/>
    <col min="10763" max="10763" width="12.7109375" style="4" bestFit="1" customWidth="1"/>
    <col min="10764" max="10764" width="11.42578125" style="4" customWidth="1"/>
    <col min="10765" max="10765" width="10.7109375" style="4" bestFit="1" customWidth="1"/>
    <col min="10766" max="10766" width="11.140625" style="4" bestFit="1" customWidth="1"/>
    <col min="10767" max="11008" width="9.140625" style="4"/>
    <col min="11009" max="11009" width="37.7109375" style="4" customWidth="1"/>
    <col min="11010" max="11010" width="21" style="4" customWidth="1"/>
    <col min="11011" max="11011" width="18.140625" style="4" customWidth="1"/>
    <col min="11012" max="11014" width="17.7109375" style="4" customWidth="1"/>
    <col min="11015" max="11016" width="18.140625" style="4" customWidth="1"/>
    <col min="11017" max="11017" width="11.42578125" style="4" customWidth="1"/>
    <col min="11018" max="11018" width="21.28515625" style="4" customWidth="1"/>
    <col min="11019" max="11019" width="12.7109375" style="4" bestFit="1" customWidth="1"/>
    <col min="11020" max="11020" width="11.42578125" style="4" customWidth="1"/>
    <col min="11021" max="11021" width="10.7109375" style="4" bestFit="1" customWidth="1"/>
    <col min="11022" max="11022" width="11.140625" style="4" bestFit="1" customWidth="1"/>
    <col min="11023" max="11264" width="9.140625" style="4"/>
    <col min="11265" max="11265" width="37.7109375" style="4" customWidth="1"/>
    <col min="11266" max="11266" width="21" style="4" customWidth="1"/>
    <col min="11267" max="11267" width="18.140625" style="4" customWidth="1"/>
    <col min="11268" max="11270" width="17.7109375" style="4" customWidth="1"/>
    <col min="11271" max="11272" width="18.140625" style="4" customWidth="1"/>
    <col min="11273" max="11273" width="11.42578125" style="4" customWidth="1"/>
    <col min="11274" max="11274" width="21.28515625" style="4" customWidth="1"/>
    <col min="11275" max="11275" width="12.7109375" style="4" bestFit="1" customWidth="1"/>
    <col min="11276" max="11276" width="11.42578125" style="4" customWidth="1"/>
    <col min="11277" max="11277" width="10.7109375" style="4" bestFit="1" customWidth="1"/>
    <col min="11278" max="11278" width="11.140625" style="4" bestFit="1" customWidth="1"/>
    <col min="11279" max="11520" width="9.140625" style="4"/>
    <col min="11521" max="11521" width="37.7109375" style="4" customWidth="1"/>
    <col min="11522" max="11522" width="21" style="4" customWidth="1"/>
    <col min="11523" max="11523" width="18.140625" style="4" customWidth="1"/>
    <col min="11524" max="11526" width="17.7109375" style="4" customWidth="1"/>
    <col min="11527" max="11528" width="18.140625" style="4" customWidth="1"/>
    <col min="11529" max="11529" width="11.42578125" style="4" customWidth="1"/>
    <col min="11530" max="11530" width="21.28515625" style="4" customWidth="1"/>
    <col min="11531" max="11531" width="12.7109375" style="4" bestFit="1" customWidth="1"/>
    <col min="11532" max="11532" width="11.42578125" style="4" customWidth="1"/>
    <col min="11533" max="11533" width="10.7109375" style="4" bestFit="1" customWidth="1"/>
    <col min="11534" max="11534" width="11.140625" style="4" bestFit="1" customWidth="1"/>
    <col min="11535" max="11776" width="9.140625" style="4"/>
    <col min="11777" max="11777" width="37.7109375" style="4" customWidth="1"/>
    <col min="11778" max="11778" width="21" style="4" customWidth="1"/>
    <col min="11779" max="11779" width="18.140625" style="4" customWidth="1"/>
    <col min="11780" max="11782" width="17.7109375" style="4" customWidth="1"/>
    <col min="11783" max="11784" width="18.140625" style="4" customWidth="1"/>
    <col min="11785" max="11785" width="11.42578125" style="4" customWidth="1"/>
    <col min="11786" max="11786" width="21.28515625" style="4" customWidth="1"/>
    <col min="11787" max="11787" width="12.7109375" style="4" bestFit="1" customWidth="1"/>
    <col min="11788" max="11788" width="11.42578125" style="4" customWidth="1"/>
    <col min="11789" max="11789" width="10.7109375" style="4" bestFit="1" customWidth="1"/>
    <col min="11790" max="11790" width="11.140625" style="4" bestFit="1" customWidth="1"/>
    <col min="11791" max="12032" width="9.140625" style="4"/>
    <col min="12033" max="12033" width="37.7109375" style="4" customWidth="1"/>
    <col min="12034" max="12034" width="21" style="4" customWidth="1"/>
    <col min="12035" max="12035" width="18.140625" style="4" customWidth="1"/>
    <col min="12036" max="12038" width="17.7109375" style="4" customWidth="1"/>
    <col min="12039" max="12040" width="18.140625" style="4" customWidth="1"/>
    <col min="12041" max="12041" width="11.42578125" style="4" customWidth="1"/>
    <col min="12042" max="12042" width="21.28515625" style="4" customWidth="1"/>
    <col min="12043" max="12043" width="12.7109375" style="4" bestFit="1" customWidth="1"/>
    <col min="12044" max="12044" width="11.42578125" style="4" customWidth="1"/>
    <col min="12045" max="12045" width="10.7109375" style="4" bestFit="1" customWidth="1"/>
    <col min="12046" max="12046" width="11.140625" style="4" bestFit="1" customWidth="1"/>
    <col min="12047" max="12288" width="9.140625" style="4"/>
    <col min="12289" max="12289" width="37.7109375" style="4" customWidth="1"/>
    <col min="12290" max="12290" width="21" style="4" customWidth="1"/>
    <col min="12291" max="12291" width="18.140625" style="4" customWidth="1"/>
    <col min="12292" max="12294" width="17.7109375" style="4" customWidth="1"/>
    <col min="12295" max="12296" width="18.140625" style="4" customWidth="1"/>
    <col min="12297" max="12297" width="11.42578125" style="4" customWidth="1"/>
    <col min="12298" max="12298" width="21.28515625" style="4" customWidth="1"/>
    <col min="12299" max="12299" width="12.7109375" style="4" bestFit="1" customWidth="1"/>
    <col min="12300" max="12300" width="11.42578125" style="4" customWidth="1"/>
    <col min="12301" max="12301" width="10.7109375" style="4" bestFit="1" customWidth="1"/>
    <col min="12302" max="12302" width="11.140625" style="4" bestFit="1" customWidth="1"/>
    <col min="12303" max="12544" width="9.140625" style="4"/>
    <col min="12545" max="12545" width="37.7109375" style="4" customWidth="1"/>
    <col min="12546" max="12546" width="21" style="4" customWidth="1"/>
    <col min="12547" max="12547" width="18.140625" style="4" customWidth="1"/>
    <col min="12548" max="12550" width="17.7109375" style="4" customWidth="1"/>
    <col min="12551" max="12552" width="18.140625" style="4" customWidth="1"/>
    <col min="12553" max="12553" width="11.42578125" style="4" customWidth="1"/>
    <col min="12554" max="12554" width="21.28515625" style="4" customWidth="1"/>
    <col min="12555" max="12555" width="12.7109375" style="4" bestFit="1" customWidth="1"/>
    <col min="12556" max="12556" width="11.42578125" style="4" customWidth="1"/>
    <col min="12557" max="12557" width="10.7109375" style="4" bestFit="1" customWidth="1"/>
    <col min="12558" max="12558" width="11.140625" style="4" bestFit="1" customWidth="1"/>
    <col min="12559" max="12800" width="9.140625" style="4"/>
    <col min="12801" max="12801" width="37.7109375" style="4" customWidth="1"/>
    <col min="12802" max="12802" width="21" style="4" customWidth="1"/>
    <col min="12803" max="12803" width="18.140625" style="4" customWidth="1"/>
    <col min="12804" max="12806" width="17.7109375" style="4" customWidth="1"/>
    <col min="12807" max="12808" width="18.140625" style="4" customWidth="1"/>
    <col min="12809" max="12809" width="11.42578125" style="4" customWidth="1"/>
    <col min="12810" max="12810" width="21.28515625" style="4" customWidth="1"/>
    <col min="12811" max="12811" width="12.7109375" style="4" bestFit="1" customWidth="1"/>
    <col min="12812" max="12812" width="11.42578125" style="4" customWidth="1"/>
    <col min="12813" max="12813" width="10.7109375" style="4" bestFit="1" customWidth="1"/>
    <col min="12814" max="12814" width="11.140625" style="4" bestFit="1" customWidth="1"/>
    <col min="12815" max="13056" width="9.140625" style="4"/>
    <col min="13057" max="13057" width="37.7109375" style="4" customWidth="1"/>
    <col min="13058" max="13058" width="21" style="4" customWidth="1"/>
    <col min="13059" max="13059" width="18.140625" style="4" customWidth="1"/>
    <col min="13060" max="13062" width="17.7109375" style="4" customWidth="1"/>
    <col min="13063" max="13064" width="18.140625" style="4" customWidth="1"/>
    <col min="13065" max="13065" width="11.42578125" style="4" customWidth="1"/>
    <col min="13066" max="13066" width="21.28515625" style="4" customWidth="1"/>
    <col min="13067" max="13067" width="12.7109375" style="4" bestFit="1" customWidth="1"/>
    <col min="13068" max="13068" width="11.42578125" style="4" customWidth="1"/>
    <col min="13069" max="13069" width="10.7109375" style="4" bestFit="1" customWidth="1"/>
    <col min="13070" max="13070" width="11.140625" style="4" bestFit="1" customWidth="1"/>
    <col min="13071" max="13312" width="9.140625" style="4"/>
    <col min="13313" max="13313" width="37.7109375" style="4" customWidth="1"/>
    <col min="13314" max="13314" width="21" style="4" customWidth="1"/>
    <col min="13315" max="13315" width="18.140625" style="4" customWidth="1"/>
    <col min="13316" max="13318" width="17.7109375" style="4" customWidth="1"/>
    <col min="13319" max="13320" width="18.140625" style="4" customWidth="1"/>
    <col min="13321" max="13321" width="11.42578125" style="4" customWidth="1"/>
    <col min="13322" max="13322" width="21.28515625" style="4" customWidth="1"/>
    <col min="13323" max="13323" width="12.7109375" style="4" bestFit="1" customWidth="1"/>
    <col min="13324" max="13324" width="11.42578125" style="4" customWidth="1"/>
    <col min="13325" max="13325" width="10.7109375" style="4" bestFit="1" customWidth="1"/>
    <col min="13326" max="13326" width="11.140625" style="4" bestFit="1" customWidth="1"/>
    <col min="13327" max="13568" width="9.140625" style="4"/>
    <col min="13569" max="13569" width="37.7109375" style="4" customWidth="1"/>
    <col min="13570" max="13570" width="21" style="4" customWidth="1"/>
    <col min="13571" max="13571" width="18.140625" style="4" customWidth="1"/>
    <col min="13572" max="13574" width="17.7109375" style="4" customWidth="1"/>
    <col min="13575" max="13576" width="18.140625" style="4" customWidth="1"/>
    <col min="13577" max="13577" width="11.42578125" style="4" customWidth="1"/>
    <col min="13578" max="13578" width="21.28515625" style="4" customWidth="1"/>
    <col min="13579" max="13579" width="12.7109375" style="4" bestFit="1" customWidth="1"/>
    <col min="13580" max="13580" width="11.42578125" style="4" customWidth="1"/>
    <col min="13581" max="13581" width="10.7109375" style="4" bestFit="1" customWidth="1"/>
    <col min="13582" max="13582" width="11.140625" style="4" bestFit="1" customWidth="1"/>
    <col min="13583" max="13824" width="9.140625" style="4"/>
    <col min="13825" max="13825" width="37.7109375" style="4" customWidth="1"/>
    <col min="13826" max="13826" width="21" style="4" customWidth="1"/>
    <col min="13827" max="13827" width="18.140625" style="4" customWidth="1"/>
    <col min="13828" max="13830" width="17.7109375" style="4" customWidth="1"/>
    <col min="13831" max="13832" width="18.140625" style="4" customWidth="1"/>
    <col min="13833" max="13833" width="11.42578125" style="4" customWidth="1"/>
    <col min="13834" max="13834" width="21.28515625" style="4" customWidth="1"/>
    <col min="13835" max="13835" width="12.7109375" style="4" bestFit="1" customWidth="1"/>
    <col min="13836" max="13836" width="11.42578125" style="4" customWidth="1"/>
    <col min="13837" max="13837" width="10.7109375" style="4" bestFit="1" customWidth="1"/>
    <col min="13838" max="13838" width="11.140625" style="4" bestFit="1" customWidth="1"/>
    <col min="13839" max="14080" width="9.140625" style="4"/>
    <col min="14081" max="14081" width="37.7109375" style="4" customWidth="1"/>
    <col min="14082" max="14082" width="21" style="4" customWidth="1"/>
    <col min="14083" max="14083" width="18.140625" style="4" customWidth="1"/>
    <col min="14084" max="14086" width="17.7109375" style="4" customWidth="1"/>
    <col min="14087" max="14088" width="18.140625" style="4" customWidth="1"/>
    <col min="14089" max="14089" width="11.42578125" style="4" customWidth="1"/>
    <col min="14090" max="14090" width="21.28515625" style="4" customWidth="1"/>
    <col min="14091" max="14091" width="12.7109375" style="4" bestFit="1" customWidth="1"/>
    <col min="14092" max="14092" width="11.42578125" style="4" customWidth="1"/>
    <col min="14093" max="14093" width="10.7109375" style="4" bestFit="1" customWidth="1"/>
    <col min="14094" max="14094" width="11.140625" style="4" bestFit="1" customWidth="1"/>
    <col min="14095" max="14336" width="9.140625" style="4"/>
    <col min="14337" max="14337" width="37.7109375" style="4" customWidth="1"/>
    <col min="14338" max="14338" width="21" style="4" customWidth="1"/>
    <col min="14339" max="14339" width="18.140625" style="4" customWidth="1"/>
    <col min="14340" max="14342" width="17.7109375" style="4" customWidth="1"/>
    <col min="14343" max="14344" width="18.140625" style="4" customWidth="1"/>
    <col min="14345" max="14345" width="11.42578125" style="4" customWidth="1"/>
    <col min="14346" max="14346" width="21.28515625" style="4" customWidth="1"/>
    <col min="14347" max="14347" width="12.7109375" style="4" bestFit="1" customWidth="1"/>
    <col min="14348" max="14348" width="11.42578125" style="4" customWidth="1"/>
    <col min="14349" max="14349" width="10.7109375" style="4" bestFit="1" customWidth="1"/>
    <col min="14350" max="14350" width="11.140625" style="4" bestFit="1" customWidth="1"/>
    <col min="14351" max="14592" width="9.140625" style="4"/>
    <col min="14593" max="14593" width="37.7109375" style="4" customWidth="1"/>
    <col min="14594" max="14594" width="21" style="4" customWidth="1"/>
    <col min="14595" max="14595" width="18.140625" style="4" customWidth="1"/>
    <col min="14596" max="14598" width="17.7109375" style="4" customWidth="1"/>
    <col min="14599" max="14600" width="18.140625" style="4" customWidth="1"/>
    <col min="14601" max="14601" width="11.42578125" style="4" customWidth="1"/>
    <col min="14602" max="14602" width="21.28515625" style="4" customWidth="1"/>
    <col min="14603" max="14603" width="12.7109375" style="4" bestFit="1" customWidth="1"/>
    <col min="14604" max="14604" width="11.42578125" style="4" customWidth="1"/>
    <col min="14605" max="14605" width="10.7109375" style="4" bestFit="1" customWidth="1"/>
    <col min="14606" max="14606" width="11.140625" style="4" bestFit="1" customWidth="1"/>
    <col min="14607" max="14848" width="9.140625" style="4"/>
    <col min="14849" max="14849" width="37.7109375" style="4" customWidth="1"/>
    <col min="14850" max="14850" width="21" style="4" customWidth="1"/>
    <col min="14851" max="14851" width="18.140625" style="4" customWidth="1"/>
    <col min="14852" max="14854" width="17.7109375" style="4" customWidth="1"/>
    <col min="14855" max="14856" width="18.140625" style="4" customWidth="1"/>
    <col min="14857" max="14857" width="11.42578125" style="4" customWidth="1"/>
    <col min="14858" max="14858" width="21.28515625" style="4" customWidth="1"/>
    <col min="14859" max="14859" width="12.7109375" style="4" bestFit="1" customWidth="1"/>
    <col min="14860" max="14860" width="11.42578125" style="4" customWidth="1"/>
    <col min="14861" max="14861" width="10.7109375" style="4" bestFit="1" customWidth="1"/>
    <col min="14862" max="14862" width="11.140625" style="4" bestFit="1" customWidth="1"/>
    <col min="14863" max="15104" width="9.140625" style="4"/>
    <col min="15105" max="15105" width="37.7109375" style="4" customWidth="1"/>
    <col min="15106" max="15106" width="21" style="4" customWidth="1"/>
    <col min="15107" max="15107" width="18.140625" style="4" customWidth="1"/>
    <col min="15108" max="15110" width="17.7109375" style="4" customWidth="1"/>
    <col min="15111" max="15112" width="18.140625" style="4" customWidth="1"/>
    <col min="15113" max="15113" width="11.42578125" style="4" customWidth="1"/>
    <col min="15114" max="15114" width="21.28515625" style="4" customWidth="1"/>
    <col min="15115" max="15115" width="12.7109375" style="4" bestFit="1" customWidth="1"/>
    <col min="15116" max="15116" width="11.42578125" style="4" customWidth="1"/>
    <col min="15117" max="15117" width="10.7109375" style="4" bestFit="1" customWidth="1"/>
    <col min="15118" max="15118" width="11.140625" style="4" bestFit="1" customWidth="1"/>
    <col min="15119" max="15360" width="9.140625" style="4"/>
    <col min="15361" max="15361" width="37.7109375" style="4" customWidth="1"/>
    <col min="15362" max="15362" width="21" style="4" customWidth="1"/>
    <col min="15363" max="15363" width="18.140625" style="4" customWidth="1"/>
    <col min="15364" max="15366" width="17.7109375" style="4" customWidth="1"/>
    <col min="15367" max="15368" width="18.140625" style="4" customWidth="1"/>
    <col min="15369" max="15369" width="11.42578125" style="4" customWidth="1"/>
    <col min="15370" max="15370" width="21.28515625" style="4" customWidth="1"/>
    <col min="15371" max="15371" width="12.7109375" style="4" bestFit="1" customWidth="1"/>
    <col min="15372" max="15372" width="11.42578125" style="4" customWidth="1"/>
    <col min="15373" max="15373" width="10.7109375" style="4" bestFit="1" customWidth="1"/>
    <col min="15374" max="15374" width="11.140625" style="4" bestFit="1" customWidth="1"/>
    <col min="15375" max="15616" width="9.140625" style="4"/>
    <col min="15617" max="15617" width="37.7109375" style="4" customWidth="1"/>
    <col min="15618" max="15618" width="21" style="4" customWidth="1"/>
    <col min="15619" max="15619" width="18.140625" style="4" customWidth="1"/>
    <col min="15620" max="15622" width="17.7109375" style="4" customWidth="1"/>
    <col min="15623" max="15624" width="18.140625" style="4" customWidth="1"/>
    <col min="15625" max="15625" width="11.42578125" style="4" customWidth="1"/>
    <col min="15626" max="15626" width="21.28515625" style="4" customWidth="1"/>
    <col min="15627" max="15627" width="12.7109375" style="4" bestFit="1" customWidth="1"/>
    <col min="15628" max="15628" width="11.42578125" style="4" customWidth="1"/>
    <col min="15629" max="15629" width="10.7109375" style="4" bestFit="1" customWidth="1"/>
    <col min="15630" max="15630" width="11.140625" style="4" bestFit="1" customWidth="1"/>
    <col min="15631" max="15872" width="9.140625" style="4"/>
    <col min="15873" max="15873" width="37.7109375" style="4" customWidth="1"/>
    <col min="15874" max="15874" width="21" style="4" customWidth="1"/>
    <col min="15875" max="15875" width="18.140625" style="4" customWidth="1"/>
    <col min="15876" max="15878" width="17.7109375" style="4" customWidth="1"/>
    <col min="15879" max="15880" width="18.140625" style="4" customWidth="1"/>
    <col min="15881" max="15881" width="11.42578125" style="4" customWidth="1"/>
    <col min="15882" max="15882" width="21.28515625" style="4" customWidth="1"/>
    <col min="15883" max="15883" width="12.7109375" style="4" bestFit="1" customWidth="1"/>
    <col min="15884" max="15884" width="11.42578125" style="4" customWidth="1"/>
    <col min="15885" max="15885" width="10.7109375" style="4" bestFit="1" customWidth="1"/>
    <col min="15886" max="15886" width="11.140625" style="4" bestFit="1" customWidth="1"/>
    <col min="15887" max="16128" width="9.140625" style="4"/>
    <col min="16129" max="16129" width="37.7109375" style="4" customWidth="1"/>
    <col min="16130" max="16130" width="21" style="4" customWidth="1"/>
    <col min="16131" max="16131" width="18.140625" style="4" customWidth="1"/>
    <col min="16132" max="16134" width="17.7109375" style="4" customWidth="1"/>
    <col min="16135" max="16136" width="18.140625" style="4" customWidth="1"/>
    <col min="16137" max="16137" width="11.42578125" style="4" customWidth="1"/>
    <col min="16138" max="16138" width="21.28515625" style="4" customWidth="1"/>
    <col min="16139" max="16139" width="12.7109375" style="4" bestFit="1" customWidth="1"/>
    <col min="16140" max="16140" width="11.42578125" style="4" customWidth="1"/>
    <col min="16141" max="16141" width="10.7109375" style="4" bestFit="1" customWidth="1"/>
    <col min="16142" max="16142" width="11.140625" style="4" bestFit="1" customWidth="1"/>
    <col min="16143" max="16384" width="9.140625" style="4"/>
  </cols>
  <sheetData>
    <row r="1" spans="1:13" ht="48" thickBo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J1" s="5" t="s">
        <v>7</v>
      </c>
    </row>
    <row r="2" spans="1:13" ht="17.25" thickTop="1" thickBot="1" x14ac:dyDescent="0.3">
      <c r="A2" s="6" t="s">
        <v>8</v>
      </c>
      <c r="B2" s="7">
        <v>320645000000</v>
      </c>
      <c r="C2" s="7">
        <f>C3+C8+C9+C11+C12+C13+C14+C10</f>
        <v>15513852005.720001</v>
      </c>
      <c r="D2" s="7">
        <f>D3+D8+D9+D11+D12+D13+D14+D10</f>
        <v>13430521069.800001</v>
      </c>
      <c r="E2" s="7">
        <f>E3+E8+E9+E11+E12+E13+E14+E10</f>
        <v>28944373075.52</v>
      </c>
      <c r="F2" s="7">
        <f>B2-E2</f>
        <v>291700626924.47998</v>
      </c>
      <c r="G2" s="8">
        <f t="shared" ref="G2:G43" si="0">IF(B2&lt;&gt;0,D2/B2,0)</f>
        <v>4.188595197118309E-2</v>
      </c>
      <c r="H2" s="8">
        <f>E2/J2-1</f>
        <v>0.71740522940842166</v>
      </c>
      <c r="J2" s="9">
        <v>16853548935.268</v>
      </c>
    </row>
    <row r="3" spans="1:13" ht="16.5" thickTop="1" x14ac:dyDescent="0.25">
      <c r="A3" s="10" t="s">
        <v>9</v>
      </c>
      <c r="B3" s="11">
        <v>192823375000</v>
      </c>
      <c r="C3" s="11">
        <f>C4+C5+C7+[1]mensuel!B10</f>
        <v>14835221005.719999</v>
      </c>
      <c r="D3" s="11">
        <f>D4+D5+D7</f>
        <v>15180788569.800001</v>
      </c>
      <c r="E3" s="11">
        <f>E4+E5+E7</f>
        <v>30016009575.52</v>
      </c>
      <c r="F3" s="11">
        <f t="shared" ref="F3:F43" si="1">B3-E3</f>
        <v>162807365424.48001</v>
      </c>
      <c r="G3" s="12">
        <f t="shared" si="0"/>
        <v>7.8728984853625769E-2</v>
      </c>
      <c r="H3" s="12">
        <f>E3/J3-1</f>
        <v>0.71182742202415117</v>
      </c>
      <c r="I3" s="13"/>
      <c r="J3" s="11">
        <v>17534483435.267998</v>
      </c>
      <c r="K3" s="14"/>
    </row>
    <row r="4" spans="1:13" ht="15.75" x14ac:dyDescent="0.25">
      <c r="A4" s="15" t="s">
        <v>10</v>
      </c>
      <c r="B4" s="16">
        <v>82700000000</v>
      </c>
      <c r="C4" s="16">
        <v>6579640076.6799994</v>
      </c>
      <c r="D4" s="16">
        <v>5812944106.9799995</v>
      </c>
      <c r="E4" s="16">
        <f>C4+D4</f>
        <v>12392584183.66</v>
      </c>
      <c r="F4" s="16">
        <f t="shared" si="1"/>
        <v>70307415816.339996</v>
      </c>
      <c r="G4" s="17">
        <f t="shared" si="0"/>
        <v>7.0289529709552601E-2</v>
      </c>
      <c r="H4" s="17">
        <f t="shared" ref="H4:H50" si="2">E4/J4-1</f>
        <v>0.45098922598681446</v>
      </c>
      <c r="J4" s="16">
        <v>8540783047.6700001</v>
      </c>
    </row>
    <row r="5" spans="1:13" ht="15.75" x14ac:dyDescent="0.25">
      <c r="A5" s="15" t="s">
        <v>11</v>
      </c>
      <c r="B5" s="16">
        <v>108123375000</v>
      </c>
      <c r="C5" s="16">
        <v>8245857978.710001</v>
      </c>
      <c r="D5" s="16">
        <v>9341524034.1400013</v>
      </c>
      <c r="E5" s="16">
        <f>C5+D5</f>
        <v>17587382012.850002</v>
      </c>
      <c r="F5" s="16">
        <f t="shared" si="1"/>
        <v>90535992987.149994</v>
      </c>
      <c r="G5" s="17">
        <f t="shared" si="0"/>
        <v>8.639689645407389E-2</v>
      </c>
      <c r="H5" s="17">
        <f t="shared" si="2"/>
        <v>0.97347054421337598</v>
      </c>
      <c r="J5" s="16">
        <v>8911905001.2779999</v>
      </c>
    </row>
    <row r="6" spans="1:13" ht="15.75" hidden="1" x14ac:dyDescent="0.25">
      <c r="A6" s="15" t="s">
        <v>12</v>
      </c>
      <c r="B6" s="16"/>
      <c r="C6" s="16"/>
      <c r="D6" s="16"/>
      <c r="E6" s="16"/>
      <c r="F6" s="16"/>
      <c r="G6" s="18"/>
      <c r="H6" s="18"/>
      <c r="J6" s="16">
        <v>64771723.109999999</v>
      </c>
    </row>
    <row r="7" spans="1:13" ht="15.75" x14ac:dyDescent="0.25">
      <c r="A7" s="15" t="s">
        <v>13</v>
      </c>
      <c r="B7" s="16">
        <v>2000000000</v>
      </c>
      <c r="C7" s="16">
        <v>9722950.3300000001</v>
      </c>
      <c r="D7" s="16">
        <v>26320428.68</v>
      </c>
      <c r="E7" s="16">
        <f>C7+D7</f>
        <v>36043379.009999998</v>
      </c>
      <c r="F7" s="16">
        <f t="shared" si="1"/>
        <v>1963956620.99</v>
      </c>
      <c r="G7" s="18">
        <f t="shared" si="0"/>
        <v>1.316021434E-2</v>
      </c>
      <c r="H7" s="18">
        <f>E7/J7-1</f>
        <v>1.1172516493880988</v>
      </c>
      <c r="J7" s="16">
        <v>17023663.210000001</v>
      </c>
    </row>
    <row r="8" spans="1:13" ht="15.75" x14ac:dyDescent="0.25">
      <c r="A8" s="19" t="s">
        <v>14</v>
      </c>
      <c r="B8" s="16">
        <v>7994625000</v>
      </c>
      <c r="C8" s="20">
        <v>0</v>
      </c>
      <c r="D8" s="20">
        <v>0</v>
      </c>
      <c r="E8" s="20">
        <f t="shared" ref="E8:E43" si="3">C8+D8</f>
        <v>0</v>
      </c>
      <c r="F8" s="16">
        <f t="shared" si="1"/>
        <v>7994625000</v>
      </c>
      <c r="G8" s="21">
        <f t="shared" si="0"/>
        <v>0</v>
      </c>
      <c r="H8" s="18"/>
      <c r="J8" s="20">
        <v>0</v>
      </c>
    </row>
    <row r="9" spans="1:13" ht="15.75" x14ac:dyDescent="0.25">
      <c r="A9" s="22" t="s">
        <v>15</v>
      </c>
      <c r="B9" s="16">
        <v>1450268833</v>
      </c>
      <c r="C9" s="20">
        <v>0</v>
      </c>
      <c r="D9" s="20">
        <v>0</v>
      </c>
      <c r="E9" s="20">
        <f>C9+D9</f>
        <v>0</v>
      </c>
      <c r="F9" s="23">
        <f t="shared" si="1"/>
        <v>1450268833</v>
      </c>
      <c r="G9" s="21">
        <f t="shared" si="0"/>
        <v>0</v>
      </c>
      <c r="H9" s="18"/>
      <c r="I9" s="13"/>
      <c r="J9" s="24">
        <v>0</v>
      </c>
      <c r="M9" s="14"/>
    </row>
    <row r="10" spans="1:13" ht="15.75" x14ac:dyDescent="0.25">
      <c r="A10" s="22" t="s">
        <v>16</v>
      </c>
      <c r="B10" s="16">
        <v>12145991240</v>
      </c>
      <c r="C10" s="20">
        <v>0</v>
      </c>
      <c r="D10" s="24">
        <v>0</v>
      </c>
      <c r="E10" s="20">
        <f>C10+D10</f>
        <v>0</v>
      </c>
      <c r="F10" s="23">
        <f t="shared" si="1"/>
        <v>12145991240</v>
      </c>
      <c r="G10" s="21">
        <f t="shared" si="0"/>
        <v>0</v>
      </c>
      <c r="H10" s="18"/>
      <c r="I10" s="13"/>
      <c r="J10" s="16">
        <v>0</v>
      </c>
      <c r="M10" s="14"/>
    </row>
    <row r="11" spans="1:13" ht="15.75" x14ac:dyDescent="0.25">
      <c r="A11" s="22" t="s">
        <v>17</v>
      </c>
      <c r="B11" s="16">
        <v>4540396078</v>
      </c>
      <c r="C11" s="20">
        <v>0</v>
      </c>
      <c r="D11" s="24">
        <v>0</v>
      </c>
      <c r="E11" s="24">
        <f t="shared" si="3"/>
        <v>0</v>
      </c>
      <c r="F11" s="16">
        <f t="shared" si="1"/>
        <v>4540396078</v>
      </c>
      <c r="G11" s="21">
        <f t="shared" si="0"/>
        <v>0</v>
      </c>
      <c r="H11" s="18"/>
      <c r="J11" s="24">
        <v>0</v>
      </c>
    </row>
    <row r="12" spans="1:13" ht="15.75" x14ac:dyDescent="0.25">
      <c r="A12" s="22" t="s">
        <v>18</v>
      </c>
      <c r="B12" s="16">
        <v>65690343850</v>
      </c>
      <c r="C12" s="20">
        <v>0</v>
      </c>
      <c r="D12" s="20">
        <v>0</v>
      </c>
      <c r="E12" s="20">
        <f t="shared" si="3"/>
        <v>0</v>
      </c>
      <c r="F12" s="23">
        <f t="shared" si="1"/>
        <v>65690343850</v>
      </c>
      <c r="G12" s="21">
        <f t="shared" si="0"/>
        <v>0</v>
      </c>
      <c r="H12" s="18"/>
      <c r="J12" s="23">
        <v>0</v>
      </c>
    </row>
    <row r="13" spans="1:13" ht="15.75" x14ac:dyDescent="0.25">
      <c r="A13" s="22" t="s">
        <v>19</v>
      </c>
      <c r="B13" s="16">
        <v>24000000000</v>
      </c>
      <c r="C13" s="20">
        <v>0</v>
      </c>
      <c r="D13" s="20">
        <v>0</v>
      </c>
      <c r="E13" s="20">
        <f t="shared" si="3"/>
        <v>0</v>
      </c>
      <c r="F13" s="23">
        <f t="shared" si="1"/>
        <v>24000000000</v>
      </c>
      <c r="G13" s="21">
        <f t="shared" si="0"/>
        <v>0</v>
      </c>
      <c r="H13" s="18"/>
      <c r="I13" s="13"/>
      <c r="J13" s="25">
        <v>0</v>
      </c>
      <c r="M13" s="14"/>
    </row>
    <row r="14" spans="1:13" ht="16.5" thickBot="1" x14ac:dyDescent="0.3">
      <c r="A14" s="22" t="s">
        <v>20</v>
      </c>
      <c r="B14" s="16">
        <v>12000000000</v>
      </c>
      <c r="C14" s="16">
        <v>678631000.00000095</v>
      </c>
      <c r="D14" s="16">
        <v>-1750267500</v>
      </c>
      <c r="E14" s="16">
        <f t="shared" si="3"/>
        <v>-1071636499.999999</v>
      </c>
      <c r="F14" s="23">
        <f t="shared" si="1"/>
        <v>13071636500</v>
      </c>
      <c r="G14" s="26">
        <f>IF(B14&lt;&gt;0,D14/B14,0)</f>
        <v>-0.14585562499999999</v>
      </c>
      <c r="H14" s="18"/>
      <c r="J14" s="27">
        <v>-680934500</v>
      </c>
    </row>
    <row r="15" spans="1:13" ht="17.25" thickTop="1" thickBot="1" x14ac:dyDescent="0.3">
      <c r="A15" s="28" t="s">
        <v>21</v>
      </c>
      <c r="B15" s="9">
        <v>320644999999.74084</v>
      </c>
      <c r="C15" s="9">
        <f>C16+C30</f>
        <v>5940834563.6553392</v>
      </c>
      <c r="D15" s="9">
        <f>D16+D30</f>
        <v>8050522087.3299999</v>
      </c>
      <c r="E15" s="9">
        <f>E16+E30</f>
        <v>13991356650.98534</v>
      </c>
      <c r="F15" s="9">
        <f t="shared" si="1"/>
        <v>306653643348.75549</v>
      </c>
      <c r="G15" s="29">
        <f t="shared" si="0"/>
        <v>2.5107274672414998E-2</v>
      </c>
      <c r="H15" s="29">
        <f t="shared" si="2"/>
        <v>-0.42664980234475991</v>
      </c>
      <c r="J15" s="9">
        <v>24402811245.559998</v>
      </c>
    </row>
    <row r="16" spans="1:13" ht="16.5" thickTop="1" x14ac:dyDescent="0.25">
      <c r="A16" s="30" t="s">
        <v>22</v>
      </c>
      <c r="B16" s="31">
        <v>162234719314.21332</v>
      </c>
      <c r="C16" s="31">
        <f>C17+C18+C21+C27</f>
        <v>5766827731.2053394</v>
      </c>
      <c r="D16" s="31">
        <f>D17+D18+D21+D27</f>
        <v>7522850708.8400002</v>
      </c>
      <c r="E16" s="31">
        <f>E17+E18+E21+E27</f>
        <v>13289678440.04534</v>
      </c>
      <c r="F16" s="31">
        <f t="shared" si="1"/>
        <v>148945040874.16797</v>
      </c>
      <c r="G16" s="32">
        <f t="shared" si="0"/>
        <v>4.6370165033970789E-2</v>
      </c>
      <c r="H16" s="32">
        <f t="shared" si="2"/>
        <v>-0.11839308224118938</v>
      </c>
      <c r="I16" s="13"/>
      <c r="J16" s="31">
        <v>15074380851.990002</v>
      </c>
    </row>
    <row r="17" spans="1:13" ht="15.75" x14ac:dyDescent="0.25">
      <c r="A17" s="33" t="s">
        <v>23</v>
      </c>
      <c r="B17" s="34">
        <v>82282591926.930008</v>
      </c>
      <c r="C17" s="34">
        <v>4703207942.4100018</v>
      </c>
      <c r="D17" s="34">
        <v>5301299148.3300009</v>
      </c>
      <c r="E17" s="34">
        <f t="shared" si="3"/>
        <v>10004507090.740002</v>
      </c>
      <c r="F17" s="34">
        <f t="shared" si="1"/>
        <v>72278084836.190002</v>
      </c>
      <c r="G17" s="35">
        <f t="shared" si="0"/>
        <v>6.4427955223356981E-2</v>
      </c>
      <c r="H17" s="35">
        <f t="shared" si="2"/>
        <v>5.0106548340410617E-2</v>
      </c>
      <c r="I17" s="13"/>
      <c r="J17" s="34">
        <v>9527135228.8500004</v>
      </c>
      <c r="M17" s="14"/>
    </row>
    <row r="18" spans="1:13" ht="15.75" x14ac:dyDescent="0.25">
      <c r="A18" s="33" t="s">
        <v>24</v>
      </c>
      <c r="B18" s="34">
        <v>54421829800.906509</v>
      </c>
      <c r="C18" s="34">
        <f>C19+C20</f>
        <v>803979389.70533705</v>
      </c>
      <c r="D18" s="34">
        <f>D19+D20</f>
        <v>1611705428.0800002</v>
      </c>
      <c r="E18" s="34">
        <f>E19+E20</f>
        <v>2415684817.7853374</v>
      </c>
      <c r="F18" s="34">
        <f t="shared" si="1"/>
        <v>52006144983.12117</v>
      </c>
      <c r="G18" s="35">
        <f t="shared" si="0"/>
        <v>2.9615053995357462E-2</v>
      </c>
      <c r="H18" s="35">
        <f t="shared" si="2"/>
        <v>-0.24616897387036707</v>
      </c>
      <c r="I18" s="13"/>
      <c r="J18" s="34">
        <v>3204544167.1299996</v>
      </c>
      <c r="M18" s="14"/>
    </row>
    <row r="19" spans="1:13" ht="15.75" x14ac:dyDescent="0.25">
      <c r="A19" s="36" t="s">
        <v>25</v>
      </c>
      <c r="B19" s="37">
        <v>37482839800.906509</v>
      </c>
      <c r="C19" s="37">
        <v>737564524.04000008</v>
      </c>
      <c r="D19" s="37">
        <v>1211705428.0800002</v>
      </c>
      <c r="E19" s="37">
        <f t="shared" si="3"/>
        <v>1949269952.1200004</v>
      </c>
      <c r="F19" s="37">
        <f t="shared" si="1"/>
        <v>35533569848.786507</v>
      </c>
      <c r="G19" s="38">
        <f t="shared" si="0"/>
        <v>3.2326937727132819E-2</v>
      </c>
      <c r="H19" s="38">
        <f t="shared" si="2"/>
        <v>0.58849473965434562</v>
      </c>
      <c r="J19" s="37">
        <v>1227117662.6899998</v>
      </c>
    </row>
    <row r="20" spans="1:13" ht="15.75" x14ac:dyDescent="0.25">
      <c r="A20" s="36" t="s">
        <v>26</v>
      </c>
      <c r="B20" s="37">
        <v>16938990000</v>
      </c>
      <c r="C20" s="37">
        <v>66414865.665337004</v>
      </c>
      <c r="D20" s="37">
        <v>400000000</v>
      </c>
      <c r="E20" s="37">
        <f t="shared" si="3"/>
        <v>466414865.66533703</v>
      </c>
      <c r="F20" s="37">
        <f t="shared" si="1"/>
        <v>16472575134.334663</v>
      </c>
      <c r="G20" s="38">
        <f t="shared" si="0"/>
        <v>2.3614158813482975E-2</v>
      </c>
      <c r="H20" s="38">
        <f>E20/J20-1</f>
        <v>-0.76413036610054741</v>
      </c>
      <c r="J20" s="37">
        <v>1977426504.4399998</v>
      </c>
    </row>
    <row r="21" spans="1:13" ht="15.75" x14ac:dyDescent="0.25">
      <c r="A21" s="33" t="s">
        <v>27</v>
      </c>
      <c r="B21" s="34">
        <v>22648740083.866798</v>
      </c>
      <c r="C21" s="34">
        <f>C22+C23+C24</f>
        <v>216856098.59</v>
      </c>
      <c r="D21" s="34">
        <f>D22+D23+D24</f>
        <v>536034646.69</v>
      </c>
      <c r="E21" s="34">
        <f>E22+E23+E24</f>
        <v>752890745.27999997</v>
      </c>
      <c r="F21" s="34">
        <f t="shared" si="1"/>
        <v>21895849338.5868</v>
      </c>
      <c r="G21" s="35">
        <f>IF(B21&lt;&gt;0,D21/B21,0)</f>
        <v>2.3667305320521092E-2</v>
      </c>
      <c r="H21" s="35">
        <f t="shared" si="2"/>
        <v>-0.55656609072818863</v>
      </c>
      <c r="I21" s="13"/>
      <c r="J21" s="34">
        <v>1697864618.6900001</v>
      </c>
    </row>
    <row r="22" spans="1:13" x14ac:dyDescent="0.25">
      <c r="A22" s="39" t="s">
        <v>28</v>
      </c>
      <c r="B22" s="40">
        <v>1044647116.7799988</v>
      </c>
      <c r="C22" s="41">
        <v>0</v>
      </c>
      <c r="D22" s="40">
        <v>12223665</v>
      </c>
      <c r="E22" s="40">
        <f>C22+D22</f>
        <v>12223665</v>
      </c>
      <c r="F22" s="40">
        <f t="shared" si="1"/>
        <v>1032423451.7799988</v>
      </c>
      <c r="G22" s="42">
        <f t="shared" si="0"/>
        <v>1.1701238440860299E-2</v>
      </c>
      <c r="H22" s="42">
        <f>E22/J22-1</f>
        <v>-0.70379851881243094</v>
      </c>
      <c r="J22" s="40">
        <v>41268075.200000048</v>
      </c>
    </row>
    <row r="23" spans="1:13" x14ac:dyDescent="0.25">
      <c r="A23" s="39" t="s">
        <v>29</v>
      </c>
      <c r="B23" s="40">
        <v>12804092967.0868</v>
      </c>
      <c r="C23" s="40">
        <v>216856098.59</v>
      </c>
      <c r="D23" s="40">
        <v>523810981.69</v>
      </c>
      <c r="E23" s="40">
        <f>C23+D23</f>
        <v>740667080.27999997</v>
      </c>
      <c r="F23" s="40">
        <f>B23-E23</f>
        <v>12063425886.806799</v>
      </c>
      <c r="G23" s="42">
        <f t="shared" si="0"/>
        <v>4.0909651549427793E-2</v>
      </c>
      <c r="H23" s="42">
        <f t="shared" si="2"/>
        <v>0.18354329205966491</v>
      </c>
      <c r="J23" s="40">
        <v>625804806</v>
      </c>
      <c r="L23" s="13"/>
    </row>
    <row r="24" spans="1:13" x14ac:dyDescent="0.25">
      <c r="A24" s="43" t="s">
        <v>30</v>
      </c>
      <c r="B24" s="44">
        <v>8800000000</v>
      </c>
      <c r="C24" s="45">
        <f>C25+C26</f>
        <v>0</v>
      </c>
      <c r="D24" s="45">
        <f>D25+D26</f>
        <v>0</v>
      </c>
      <c r="E24" s="45">
        <f>E25+E26</f>
        <v>0</v>
      </c>
      <c r="F24" s="44">
        <f>F25+F26</f>
        <v>8800000000</v>
      </c>
      <c r="G24" s="42">
        <f>IF(B24&lt;&gt;0,D24/B24,0)</f>
        <v>0</v>
      </c>
      <c r="H24" s="42">
        <f t="shared" si="2"/>
        <v>-1</v>
      </c>
      <c r="J24" s="44">
        <v>1030791737.49</v>
      </c>
      <c r="L24" s="13"/>
    </row>
    <row r="25" spans="1:13" x14ac:dyDescent="0.25">
      <c r="A25" s="46" t="s">
        <v>31</v>
      </c>
      <c r="B25" s="47">
        <v>8800000000</v>
      </c>
      <c r="C25" s="48">
        <v>0</v>
      </c>
      <c r="D25" s="48">
        <v>0</v>
      </c>
      <c r="E25" s="41">
        <f>C25+D25</f>
        <v>0</v>
      </c>
      <c r="F25" s="40">
        <f>B25-E25</f>
        <v>8800000000</v>
      </c>
      <c r="G25" s="42">
        <f t="shared" si="0"/>
        <v>0</v>
      </c>
      <c r="H25" s="42">
        <f>E25/J25-1</f>
        <v>-1</v>
      </c>
      <c r="J25" s="47">
        <v>1030791737.49</v>
      </c>
      <c r="L25" s="13"/>
    </row>
    <row r="26" spans="1:13" hidden="1" x14ac:dyDescent="0.25">
      <c r="A26" s="46" t="s">
        <v>32</v>
      </c>
      <c r="B26" s="47"/>
      <c r="C26" s="48">
        <f>[2]TEREDA_RESUME_MENSUEL!$C$26</f>
        <v>0</v>
      </c>
      <c r="D26" s="48">
        <f>[2]TEREDA_RESUME_MENSUEL!$D$26</f>
        <v>0</v>
      </c>
      <c r="E26" s="41">
        <f>C26+D26</f>
        <v>0</v>
      </c>
      <c r="F26" s="41">
        <f>B26-E26</f>
        <v>0</v>
      </c>
      <c r="G26" s="42"/>
      <c r="H26" s="42"/>
      <c r="J26" s="48">
        <v>0</v>
      </c>
      <c r="L26" s="13"/>
    </row>
    <row r="27" spans="1:13" ht="15.75" x14ac:dyDescent="0.25">
      <c r="A27" s="33" t="s">
        <v>33</v>
      </c>
      <c r="B27" s="34">
        <v>2881557502.5100007</v>
      </c>
      <c r="C27" s="34">
        <f>C28+C29</f>
        <v>42784300.5</v>
      </c>
      <c r="D27" s="34">
        <f>D28+D29</f>
        <v>73811485.739999995</v>
      </c>
      <c r="E27" s="34">
        <f>E28+E29</f>
        <v>116595786.23999999</v>
      </c>
      <c r="F27" s="34">
        <f t="shared" si="1"/>
        <v>2764961716.2700009</v>
      </c>
      <c r="G27" s="35">
        <f t="shared" si="0"/>
        <v>2.5615135452166402E-2</v>
      </c>
      <c r="H27" s="35">
        <f t="shared" si="2"/>
        <v>-0.81918559937645219</v>
      </c>
      <c r="I27" s="13"/>
      <c r="J27" s="34">
        <v>644836837.31999993</v>
      </c>
      <c r="L27" s="13"/>
    </row>
    <row r="28" spans="1:13" x14ac:dyDescent="0.25">
      <c r="A28" s="39" t="s">
        <v>34</v>
      </c>
      <c r="B28" s="47">
        <v>391080801.12</v>
      </c>
      <c r="C28" s="49">
        <v>0</v>
      </c>
      <c r="D28" s="48">
        <v>0</v>
      </c>
      <c r="E28" s="48">
        <f t="shared" si="3"/>
        <v>0</v>
      </c>
      <c r="F28" s="47">
        <f t="shared" si="1"/>
        <v>391080801.12</v>
      </c>
      <c r="G28" s="50">
        <f t="shared" si="0"/>
        <v>0</v>
      </c>
      <c r="H28" s="50">
        <f t="shared" si="2"/>
        <v>-1</v>
      </c>
      <c r="J28" s="47">
        <v>11491171.01</v>
      </c>
    </row>
    <row r="29" spans="1:13" x14ac:dyDescent="0.25">
      <c r="A29" s="39" t="s">
        <v>35</v>
      </c>
      <c r="B29" s="47">
        <v>2490476701.3900008</v>
      </c>
      <c r="C29" s="47">
        <v>42784300.5</v>
      </c>
      <c r="D29" s="47">
        <v>73811485.739999995</v>
      </c>
      <c r="E29" s="47">
        <f t="shared" si="3"/>
        <v>116595786.23999999</v>
      </c>
      <c r="F29" s="47">
        <f t="shared" si="1"/>
        <v>2373880915.150001</v>
      </c>
      <c r="G29" s="50">
        <f t="shared" si="0"/>
        <v>2.9637492974258245E-2</v>
      </c>
      <c r="H29" s="50">
        <f t="shared" si="2"/>
        <v>-0.81590497505207438</v>
      </c>
      <c r="J29" s="47">
        <v>633345666.30999994</v>
      </c>
    </row>
    <row r="30" spans="1:13" ht="15.75" x14ac:dyDescent="0.25">
      <c r="A30" s="51" t="s">
        <v>36</v>
      </c>
      <c r="B30" s="52">
        <v>158410280685.52753</v>
      </c>
      <c r="C30" s="52">
        <f>SUM(C31,C38,C41)</f>
        <v>174006832.45000002</v>
      </c>
      <c r="D30" s="52">
        <f>SUM(D31,D38,D41)</f>
        <v>527671378.48999995</v>
      </c>
      <c r="E30" s="52">
        <f>SUM(E31,E38,E41)</f>
        <v>701678210.94000006</v>
      </c>
      <c r="F30" s="52">
        <f t="shared" si="1"/>
        <v>157708602474.58752</v>
      </c>
      <c r="G30" s="53">
        <f t="shared" si="0"/>
        <v>3.3310425068782067E-3</v>
      </c>
      <c r="H30" s="53">
        <f t="shared" si="2"/>
        <v>-0.92478067784869145</v>
      </c>
      <c r="I30" s="13"/>
      <c r="J30" s="52">
        <v>9328430393.5699997</v>
      </c>
      <c r="M30" s="54"/>
    </row>
    <row r="31" spans="1:13" ht="15.75" x14ac:dyDescent="0.25">
      <c r="A31" s="55" t="s">
        <v>37</v>
      </c>
      <c r="B31" s="56">
        <v>117745000000.01001</v>
      </c>
      <c r="C31" s="57">
        <f>SUM(C32:C36)</f>
        <v>0</v>
      </c>
      <c r="D31" s="57">
        <f>SUM(D32:D36)</f>
        <v>0</v>
      </c>
      <c r="E31" s="57">
        <f>SUM(E32:E36)</f>
        <v>0</v>
      </c>
      <c r="F31" s="58">
        <f t="shared" si="1"/>
        <v>117745000000.01001</v>
      </c>
      <c r="G31" s="59">
        <f t="shared" si="0"/>
        <v>0</v>
      </c>
      <c r="H31" s="60">
        <f t="shared" si="2"/>
        <v>-1</v>
      </c>
      <c r="I31" s="13"/>
      <c r="J31" s="34">
        <v>886636044.75999999</v>
      </c>
    </row>
    <row r="32" spans="1:13" ht="15.75" x14ac:dyDescent="0.25">
      <c r="A32" s="61" t="s">
        <v>38</v>
      </c>
      <c r="B32" s="62">
        <v>33917999999.640003</v>
      </c>
      <c r="C32" s="63">
        <v>0</v>
      </c>
      <c r="D32" s="63">
        <v>0</v>
      </c>
      <c r="E32" s="63">
        <f t="shared" si="3"/>
        <v>0</v>
      </c>
      <c r="F32" s="62">
        <f t="shared" si="1"/>
        <v>33917999999.640003</v>
      </c>
      <c r="G32" s="64">
        <f t="shared" si="0"/>
        <v>0</v>
      </c>
      <c r="H32" s="50">
        <f t="shared" si="2"/>
        <v>-1</v>
      </c>
      <c r="J32" s="40">
        <v>886636044.75999999</v>
      </c>
    </row>
    <row r="33" spans="1:14" ht="15.75" x14ac:dyDescent="0.25">
      <c r="A33" s="61" t="s">
        <v>39</v>
      </c>
      <c r="B33" s="62">
        <v>1450268832.5100002</v>
      </c>
      <c r="C33" s="63">
        <v>0</v>
      </c>
      <c r="D33" s="63">
        <v>0</v>
      </c>
      <c r="E33" s="63">
        <f t="shared" si="3"/>
        <v>0</v>
      </c>
      <c r="F33" s="62">
        <f t="shared" si="1"/>
        <v>1450268832.5100002</v>
      </c>
      <c r="G33" s="65">
        <f t="shared" si="0"/>
        <v>0</v>
      </c>
      <c r="H33" s="66"/>
      <c r="J33" s="63">
        <v>0</v>
      </c>
    </row>
    <row r="34" spans="1:14" ht="15.75" x14ac:dyDescent="0.25">
      <c r="A34" s="61" t="s">
        <v>16</v>
      </c>
      <c r="B34" s="62">
        <v>12145991240</v>
      </c>
      <c r="C34" s="63">
        <v>0</v>
      </c>
      <c r="D34" s="63">
        <v>0</v>
      </c>
      <c r="E34" s="63">
        <f t="shared" si="3"/>
        <v>0</v>
      </c>
      <c r="F34" s="62">
        <f t="shared" si="1"/>
        <v>12145991240</v>
      </c>
      <c r="G34" s="67">
        <f t="shared" si="0"/>
        <v>0</v>
      </c>
      <c r="H34" s="66"/>
      <c r="J34" s="63">
        <v>0</v>
      </c>
    </row>
    <row r="35" spans="1:14" ht="15.75" x14ac:dyDescent="0.25">
      <c r="A35" s="61" t="s">
        <v>40</v>
      </c>
      <c r="B35" s="62">
        <v>4540396078</v>
      </c>
      <c r="C35" s="63">
        <v>0</v>
      </c>
      <c r="D35" s="63">
        <v>0</v>
      </c>
      <c r="E35" s="63">
        <f t="shared" si="3"/>
        <v>0</v>
      </c>
      <c r="F35" s="62">
        <f t="shared" si="1"/>
        <v>4540396078</v>
      </c>
      <c r="G35" s="68">
        <f t="shared" si="0"/>
        <v>0</v>
      </c>
      <c r="H35" s="66"/>
      <c r="J35" s="63">
        <v>0</v>
      </c>
      <c r="N35" s="14"/>
    </row>
    <row r="36" spans="1:14" ht="15.75" x14ac:dyDescent="0.25">
      <c r="A36" s="61" t="s">
        <v>41</v>
      </c>
      <c r="B36" s="62">
        <v>65690343849.860001</v>
      </c>
      <c r="C36" s="63">
        <v>0</v>
      </c>
      <c r="D36" s="63">
        <v>0</v>
      </c>
      <c r="E36" s="63">
        <f t="shared" si="3"/>
        <v>0</v>
      </c>
      <c r="F36" s="62">
        <f t="shared" si="1"/>
        <v>65690343849.860001</v>
      </c>
      <c r="G36" s="65">
        <f t="shared" si="0"/>
        <v>0</v>
      </c>
      <c r="H36" s="66"/>
      <c r="J36" s="63">
        <v>0</v>
      </c>
    </row>
    <row r="37" spans="1:14" ht="15.75" hidden="1" x14ac:dyDescent="0.25">
      <c r="A37" s="61"/>
      <c r="B37" s="62"/>
      <c r="C37" s="63"/>
      <c r="D37" s="63"/>
      <c r="E37" s="63"/>
      <c r="F37" s="62"/>
      <c r="G37" s="65"/>
      <c r="H37" s="66"/>
      <c r="J37" s="63">
        <v>0</v>
      </c>
    </row>
    <row r="38" spans="1:14" ht="15.75" x14ac:dyDescent="0.25">
      <c r="A38" s="69" t="s">
        <v>42</v>
      </c>
      <c r="B38" s="70">
        <v>3232661273.8299999</v>
      </c>
      <c r="C38" s="71">
        <f>C39+C40</f>
        <v>0</v>
      </c>
      <c r="D38" s="70">
        <f>D39+D40</f>
        <v>17591434.200000003</v>
      </c>
      <c r="E38" s="70">
        <f>E39+E40</f>
        <v>17591434.200000003</v>
      </c>
      <c r="F38" s="70">
        <f t="shared" si="1"/>
        <v>3215069839.6300001</v>
      </c>
      <c r="G38" s="72">
        <f t="shared" si="0"/>
        <v>5.441780845525452E-3</v>
      </c>
      <c r="H38" s="72">
        <f t="shared" si="2"/>
        <v>32.845953246753254</v>
      </c>
      <c r="I38" s="13"/>
      <c r="J38" s="73">
        <v>519750</v>
      </c>
      <c r="N38" s="14"/>
    </row>
    <row r="39" spans="1:14" x14ac:dyDescent="0.25">
      <c r="A39" s="39" t="s">
        <v>25</v>
      </c>
      <c r="B39" s="40">
        <v>3082661273.8299999</v>
      </c>
      <c r="C39" s="41">
        <v>0</v>
      </c>
      <c r="D39" s="40">
        <v>17591434.200000003</v>
      </c>
      <c r="E39" s="40">
        <f t="shared" si="3"/>
        <v>17591434.200000003</v>
      </c>
      <c r="F39" s="40">
        <f t="shared" si="1"/>
        <v>3065069839.6300001</v>
      </c>
      <c r="G39" s="42">
        <f t="shared" si="0"/>
        <v>5.7065738455733175E-3</v>
      </c>
      <c r="H39" s="42">
        <f t="shared" si="2"/>
        <v>32.845953246753254</v>
      </c>
      <c r="J39" s="40">
        <v>519750</v>
      </c>
    </row>
    <row r="40" spans="1:14" ht="15.75" x14ac:dyDescent="0.25">
      <c r="A40" s="39" t="s">
        <v>26</v>
      </c>
      <c r="B40" s="40">
        <v>150000000</v>
      </c>
      <c r="C40" s="41">
        <v>0</v>
      </c>
      <c r="D40" s="63">
        <v>0</v>
      </c>
      <c r="E40" s="41">
        <f t="shared" si="3"/>
        <v>0</v>
      </c>
      <c r="F40" s="62">
        <f t="shared" si="1"/>
        <v>150000000</v>
      </c>
      <c r="G40" s="67">
        <f t="shared" si="0"/>
        <v>0</v>
      </c>
      <c r="H40" s="42"/>
      <c r="J40" s="41">
        <v>0</v>
      </c>
    </row>
    <row r="41" spans="1:14" ht="15.75" x14ac:dyDescent="0.25">
      <c r="A41" s="69" t="s">
        <v>43</v>
      </c>
      <c r="B41" s="34">
        <v>37432619411.6875</v>
      </c>
      <c r="C41" s="34">
        <f>C42+C43</f>
        <v>174006832.45000002</v>
      </c>
      <c r="D41" s="34">
        <f>D42+D43</f>
        <v>510079944.28999996</v>
      </c>
      <c r="E41" s="34">
        <f>E42+E43</f>
        <v>684086776.74000001</v>
      </c>
      <c r="F41" s="34">
        <f t="shared" si="1"/>
        <v>36748532634.947502</v>
      </c>
      <c r="G41" s="35">
        <f t="shared" si="0"/>
        <v>1.3626616365798299E-2</v>
      </c>
      <c r="H41" s="35">
        <f t="shared" si="2"/>
        <v>-0.91895930303743012</v>
      </c>
      <c r="I41" s="13"/>
      <c r="J41" s="34">
        <v>8441274598.8099985</v>
      </c>
    </row>
    <row r="42" spans="1:14" x14ac:dyDescent="0.25">
      <c r="A42" s="39" t="s">
        <v>44</v>
      </c>
      <c r="B42" s="40">
        <v>21761713351.547501</v>
      </c>
      <c r="C42" s="40">
        <v>5214988.28</v>
      </c>
      <c r="D42" s="40">
        <v>355121475.38999999</v>
      </c>
      <c r="E42" s="40">
        <f t="shared" si="3"/>
        <v>360336463.66999996</v>
      </c>
      <c r="F42" s="40">
        <f t="shared" si="1"/>
        <v>21401376887.877502</v>
      </c>
      <c r="G42" s="42">
        <f t="shared" si="0"/>
        <v>1.6318635837777307E-2</v>
      </c>
      <c r="H42" s="42">
        <f t="shared" si="2"/>
        <v>-0.92452685437318838</v>
      </c>
      <c r="J42" s="40">
        <v>4774366573.3999996</v>
      </c>
      <c r="N42" s="14"/>
    </row>
    <row r="43" spans="1:14" x14ac:dyDescent="0.25">
      <c r="A43" s="39" t="s">
        <v>45</v>
      </c>
      <c r="B43" s="40">
        <v>15670906060.140003</v>
      </c>
      <c r="C43" s="74">
        <v>168791844.17000002</v>
      </c>
      <c r="D43" s="74">
        <v>154958468.90000001</v>
      </c>
      <c r="E43" s="74">
        <f t="shared" si="3"/>
        <v>323750313.07000005</v>
      </c>
      <c r="F43" s="74">
        <f t="shared" si="1"/>
        <v>15347155747.070004</v>
      </c>
      <c r="G43" s="75">
        <f t="shared" si="0"/>
        <v>9.8882903327553746E-3</v>
      </c>
      <c r="H43" s="75">
        <f t="shared" si="2"/>
        <v>-0.91171027175305241</v>
      </c>
      <c r="J43" s="40">
        <v>3666908025.4099998</v>
      </c>
    </row>
    <row r="44" spans="1:14" ht="16.5" thickBot="1" x14ac:dyDescent="0.3">
      <c r="A44" s="51"/>
      <c r="B44" s="52">
        <v>15670906060.140003</v>
      </c>
      <c r="C44" s="52">
        <f>[2]TEREDA_RESUME_MENSUEL!$C$41</f>
        <v>174006832.45000002</v>
      </c>
      <c r="D44" s="52"/>
      <c r="E44" s="52"/>
      <c r="F44" s="52"/>
      <c r="G44" s="53"/>
      <c r="H44" s="53"/>
      <c r="J44" s="52"/>
    </row>
    <row r="45" spans="1:14" ht="17.25" thickTop="1" thickBot="1" x14ac:dyDescent="0.3">
      <c r="A45" s="28" t="s">
        <v>4</v>
      </c>
      <c r="B45" s="9">
        <f>B2-B15</f>
        <v>0.2591552734375</v>
      </c>
      <c r="C45" s="9">
        <f>C2-C15</f>
        <v>9573017442.0646629</v>
      </c>
      <c r="D45" s="9">
        <f>D2-D15</f>
        <v>5379998982.4700012</v>
      </c>
      <c r="E45" s="9">
        <f>E2-E15</f>
        <v>14953016424.53466</v>
      </c>
      <c r="F45" s="9">
        <f>F2-F15</f>
        <v>-14953016424.275513</v>
      </c>
      <c r="G45" s="29"/>
      <c r="H45" s="29">
        <f>E45/J45-1</f>
        <v>-2.9807255079942099</v>
      </c>
      <c r="J45" s="9">
        <v>-7549262310.2919979</v>
      </c>
    </row>
    <row r="46" spans="1:14" ht="10.5" customHeight="1" thickTop="1" x14ac:dyDescent="0.25">
      <c r="A46" s="76"/>
      <c r="B46" s="77"/>
      <c r="C46" s="78"/>
      <c r="D46" s="78"/>
      <c r="E46" s="78"/>
      <c r="F46" s="78"/>
      <c r="G46" s="79"/>
      <c r="H46" s="79"/>
      <c r="J46" s="78"/>
    </row>
    <row r="47" spans="1:14" ht="12" customHeight="1" x14ac:dyDescent="0.25">
      <c r="A47" s="80"/>
      <c r="B47" s="81"/>
      <c r="C47" s="82"/>
      <c r="D47" s="82"/>
      <c r="E47" s="82"/>
      <c r="F47" s="82"/>
      <c r="G47" s="79"/>
      <c r="H47" s="79"/>
      <c r="J47" s="82"/>
    </row>
    <row r="48" spans="1:14" ht="15.75" x14ac:dyDescent="0.25">
      <c r="A48" s="83" t="s">
        <v>29</v>
      </c>
      <c r="B48" s="84">
        <f>SUM(B20,B23,B40)</f>
        <v>29893082967.0868</v>
      </c>
      <c r="C48" s="84">
        <f>SUM(C20,C23,C40)</f>
        <v>283270964.255337</v>
      </c>
      <c r="D48" s="84">
        <f>SUM(D20,D23,D40)</f>
        <v>923810981.69000006</v>
      </c>
      <c r="E48" s="84">
        <f>SUM(E20,E23,E40)</f>
        <v>1207081945.9453371</v>
      </c>
      <c r="F48" s="84">
        <f>SUM(F20,F23,F40)</f>
        <v>28686001021.141464</v>
      </c>
      <c r="G48" s="85">
        <f>IF(B48&lt;&gt;0,D48/B48,0)</f>
        <v>3.0903837610431292E-2</v>
      </c>
      <c r="H48" s="85">
        <f t="shared" si="2"/>
        <v>-0.53631398750297166</v>
      </c>
      <c r="J48" s="84">
        <v>2603231310.4399996</v>
      </c>
    </row>
    <row r="49" spans="1:10" ht="9.75" customHeight="1" x14ac:dyDescent="0.25">
      <c r="A49" s="86"/>
      <c r="B49" s="87"/>
      <c r="C49" s="87"/>
      <c r="D49" s="87"/>
      <c r="E49" s="87"/>
      <c r="F49" s="87"/>
      <c r="G49" s="88"/>
      <c r="H49" s="88"/>
      <c r="J49" s="87"/>
    </row>
    <row r="50" spans="1:10" ht="32.25" thickBot="1" x14ac:dyDescent="0.3">
      <c r="A50" s="89" t="s">
        <v>46</v>
      </c>
      <c r="B50" s="90">
        <f>+B15-B31</f>
        <v>202899999999.73083</v>
      </c>
      <c r="C50" s="90">
        <f>+C15-C31</f>
        <v>5940834563.6553392</v>
      </c>
      <c r="D50" s="90">
        <f>+D15-D31</f>
        <v>8050522087.3299999</v>
      </c>
      <c r="E50" s="90">
        <f>+E15-E31</f>
        <v>13991356650.98534</v>
      </c>
      <c r="F50" s="90">
        <f>+F15-F31</f>
        <v>188908643348.74548</v>
      </c>
      <c r="G50" s="91">
        <f>IF(B50&lt;&gt;0,D50/B50,0)</f>
        <v>3.9677289735538093E-2</v>
      </c>
      <c r="H50" s="91">
        <f t="shared" si="2"/>
        <v>-0.40503264108572512</v>
      </c>
      <c r="J50" s="90">
        <v>23516175200.799995</v>
      </c>
    </row>
    <row r="51" spans="1:10" x14ac:dyDescent="0.25">
      <c r="A51" s="92"/>
      <c r="C51" s="14" t="e">
        <f>[1]mensuel!B21-TEREDA_RESUME_P2!C15</f>
        <v>#VALUE!</v>
      </c>
      <c r="D51" s="14" t="e">
        <f>[1]mensuel!C21-TEREDA_RESUME_P2!D15</f>
        <v>#VALUE!</v>
      </c>
    </row>
    <row r="53" spans="1:10" x14ac:dyDescent="0.25">
      <c r="C53" s="14"/>
      <c r="E53" s="14"/>
    </row>
  </sheetData>
  <printOptions horizontalCentered="1"/>
  <pageMargins left="0" right="0" top="0.9" bottom="0.25" header="0.38" footer="0.3"/>
  <pageSetup scale="70" orientation="landscape" r:id="rId1"/>
  <headerFooter>
    <oddHeader>&amp;C&amp;"Arial,Gras"&amp;12MINISTERE DE L'ECONOMIE ET DES FINANCES
DIRECTION GENERALE DU BUDGET
TABLEAU DES RECETTES ENCAISSEES ET DES DEPENSES AUTORISEES
EXERCICE 2023-2024
Du 1er octobre au 30 novembre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TEREDA_RESUME_P2</vt:lpstr>
      <vt:lpstr>TEREDA_RESUME_P2!Zone_d_impression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2023-12-19T14:35:44Z</dcterms:created>
  <dcterms:modified xsi:type="dcterms:W3CDTF">2023-12-19T14:39:35Z</dcterms:modified>
</cp:coreProperties>
</file>