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22023\"/>
    </mc:Choice>
  </mc:AlternateContent>
  <xr:revisionPtr revIDLastSave="0" documentId="13_ncr:1_{22E45479-CFC7-47C7-B044-E3838919D4A1}" xr6:coauthVersionLast="36" xr6:coauthVersionMax="36" xr10:uidLastSave="{00000000-0000-0000-0000-000000000000}"/>
  <bookViews>
    <workbookView xWindow="0" yWindow="0" windowWidth="28800" windowHeight="12105" xr2:uid="{0EA43992-BC32-49C8-9FCD-C3A00728BA49}"/>
  </bookViews>
  <sheets>
    <sheet name="Dépenses Sociales 22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[1]Programa!#REF!</definedName>
    <definedName name="________BOP1">#REF!</definedName>
    <definedName name="________BOP2">#REF!</definedName>
    <definedName name="________cap2">'[2]EVALUACIÓN PRIVADA'!#REF!</definedName>
    <definedName name="________cap3">'[2]EVALUACIÓN PRIVADA'!#REF!</definedName>
    <definedName name="________cas2">'[2]EVALUACIÓN SOCIOECONÓMICA'!#REF!</definedName>
    <definedName name="________cas3">'[2]EVALUACIÓN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[1]Programa!#REF!</definedName>
    <definedName name="________dcc99">#REF!</definedName>
    <definedName name="________DES2">'[2]EVALUACIÓN PRIVADA'!#REF!</definedName>
    <definedName name="________DES3">'[2]EVALUACIÓN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'[2]ANÁLISIS DE SENSIBILIDAD'!#REF!</definedName>
    <definedName name="________Ind17">'[2]ANÁLISIS DE SENSIBILIDAD'!#REF!</definedName>
    <definedName name="________Ind18">'[2]ANÁLISIS DE SENSIBILIDAD'!#REF!</definedName>
    <definedName name="________Ind22">'[2]ANÁLISIS DE SENSIBILIDAD'!#REF!</definedName>
    <definedName name="________Ind27">'[2]ANÁLISIS DE SENSIBILIDAD'!#REF!</definedName>
    <definedName name="________Ind28">'[2]ANÁLISIS DE SENSIBILIDAD'!#REF!</definedName>
    <definedName name="________Ind32">'[2]ANÁLISIS DE SENSIBILIDAD'!#REF!</definedName>
    <definedName name="________Ind41">[2]INDICADORES!#REF!</definedName>
    <definedName name="________Ind42">[2]INDICADORES!#REF!</definedName>
    <definedName name="________Ind43">[2]INDICADORES!#REF!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[1]Programa!#REF!</definedName>
    <definedName name="________mk14">[3]NFPEntps!#REF!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'[4]Serv&amp;Trans'!#REF!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[1]Programa!#REF!</definedName>
    <definedName name="________pib99">#REF!</definedName>
    <definedName name="________POR96">#REF!</definedName>
    <definedName name="________PRN96">#REF!</definedName>
    <definedName name="________sel10">'[2]EVALUACIÓN SOCIOECONÓMICA'!#REF!</definedName>
    <definedName name="________sel11">'[2]EVALUACIÓN SOCIOECONÓMICA'!#REF!</definedName>
    <definedName name="________sel12">'[2]EVALUACIÓN PRIVADA'!#REF!</definedName>
    <definedName name="________sel13">'[2]EVALUACIÓN PRIVADA'!#REF!</definedName>
    <definedName name="________sel14">'[2]EVALUACIÓN PRIVADA'!#REF!</definedName>
    <definedName name="________sel16">'[2]EVALUACIÓN PRIVADA'!#REF!</definedName>
    <definedName name="________sel18">[2]FINANCIACIÓN!#REF!</definedName>
    <definedName name="________sel22">'[2]EVALUACIÓN PRIVADA'!#REF!</definedName>
    <definedName name="________sel23">'[2]EVALUACIÓN SOCIOECONÓMICA'!#REF!</definedName>
    <definedName name="________sel24">'[2]EVALUACIÓN SOCIOECONÓMICA'!#REF!</definedName>
    <definedName name="________sel31">'[2]EVALUACIÓN PRIVADA'!#REF!</definedName>
    <definedName name="________sel32">'[2]EVALUACIÓN PRIVADA'!#REF!</definedName>
    <definedName name="________sel33">'[2]EVALUACIÓN SOCIOECONÓMICA'!#REF!</definedName>
    <definedName name="________sel34">'[2]EVALUACIÓN SOCIOECONÓMICA'!#REF!</definedName>
    <definedName name="________sel5">[2]ALTERNATIVAS!#REF!</definedName>
    <definedName name="________sel6">'[2]EVALUACIÓN SOCIOECONÓMICA'!#REF!</definedName>
    <definedName name="________sel7">'[2]EVALUACIÓN SOCIOECONÓMICA'!#REF!</definedName>
    <definedName name="________sel8">'[2]EVALUACIÓN SOCIOECONÓMICA'!#REF!</definedName>
    <definedName name="________sel9">'[2]EVALUACIÓN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'[2]EVALUACIÓN PRIVADA'!#REF!</definedName>
    <definedName name="________tot3">'[2]EVALUACIÓN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[5]Programa!#REF!</definedName>
    <definedName name="_______BOP1">#REF!</definedName>
    <definedName name="_______BOP2">#REF!</definedName>
    <definedName name="_______cap2">'[2]EVALUACIÓN PRIVADA'!#REF!</definedName>
    <definedName name="_______cap3">'[2]EVALUACIÓN PRIVADA'!#REF!</definedName>
    <definedName name="_______cas2">'[2]EVALUACIÓN SOCIOECONÓMICA'!#REF!</definedName>
    <definedName name="_______cas3">'[2]EVALUACIÓN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[5]Programa!#REF!</definedName>
    <definedName name="_______dcc99">#REF!</definedName>
    <definedName name="_______DES2">'[2]EVALUACIÓN PRIVADA'!#REF!</definedName>
    <definedName name="_______DES3">'[2]EVALUACIÓN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'[2]ANÁLISIS DE SENSIBILIDAD'!#REF!</definedName>
    <definedName name="_______Ind17">'[2]ANÁLISIS DE SENSIBILIDAD'!#REF!</definedName>
    <definedName name="_______Ind18">'[2]ANÁLISIS DE SENSIBILIDAD'!#REF!</definedName>
    <definedName name="_______Ind22">'[2]ANÁLISIS DE SENSIBILIDAD'!#REF!</definedName>
    <definedName name="_______Ind27">'[2]ANÁLISIS DE SENSIBILIDAD'!#REF!</definedName>
    <definedName name="_______Ind28">'[2]ANÁLISIS DE SENSIBILIDAD'!#REF!</definedName>
    <definedName name="_______Ind32">'[2]ANÁLISIS DE SENSIBILIDAD'!#REF!</definedName>
    <definedName name="_______Ind41">[2]INDICADORES!#REF!</definedName>
    <definedName name="_______Ind42">[2]INDICADORES!#REF!</definedName>
    <definedName name="_______Ind43">[2]INDICADORES!#REF!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[5]Programa!#REF!</definedName>
    <definedName name="_______mk14">[6]NFPEntps!#REF!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'[4]Serv&amp;Trans'!#REF!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[5]Programa!#REF!</definedName>
    <definedName name="_______pib99">#REF!</definedName>
    <definedName name="_______POR96">#REF!</definedName>
    <definedName name="_______PRN96">#REF!</definedName>
    <definedName name="_______sel10">'[2]EVALUACIÓN SOCIOECONÓMICA'!#REF!</definedName>
    <definedName name="_______sel11">'[2]EVALUACIÓN SOCIOECONÓMICA'!#REF!</definedName>
    <definedName name="_______sel12">'[2]EVALUACIÓN PRIVADA'!#REF!</definedName>
    <definedName name="_______sel13">'[2]EVALUACIÓN PRIVADA'!#REF!</definedName>
    <definedName name="_______sel14">'[2]EVALUACIÓN PRIVADA'!#REF!</definedName>
    <definedName name="_______sel16">'[2]EVALUACIÓN PRIVADA'!#REF!</definedName>
    <definedName name="_______sel18">[2]FINANCIACIÓN!#REF!</definedName>
    <definedName name="_______sel22">'[2]EVALUACIÓN PRIVADA'!#REF!</definedName>
    <definedName name="_______sel23">'[2]EVALUACIÓN SOCIOECONÓMICA'!#REF!</definedName>
    <definedName name="_______sel24">'[2]EVALUACIÓN SOCIOECONÓMICA'!#REF!</definedName>
    <definedName name="_______sel31">'[2]EVALUACIÓN PRIVADA'!#REF!</definedName>
    <definedName name="_______sel32">'[2]EVALUACIÓN PRIVADA'!#REF!</definedName>
    <definedName name="_______sel33">'[2]EVALUACIÓN SOCIOECONÓMICA'!#REF!</definedName>
    <definedName name="_______sel34">'[2]EVALUACIÓN SOCIOECONÓMICA'!#REF!</definedName>
    <definedName name="_______sel5">[2]ALTERNATIVAS!#REF!</definedName>
    <definedName name="_______sel6">'[2]EVALUACIÓN SOCIOECONÓMICA'!#REF!</definedName>
    <definedName name="_______sel7">'[2]EVALUACIÓN SOCIOECONÓMICA'!#REF!</definedName>
    <definedName name="_______sel8">'[2]EVALUACIÓN SOCIOECONÓMICA'!#REF!</definedName>
    <definedName name="_______sel9">'[2]EVALUACIÓN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'[2]EVALUACIÓN PRIVADA'!#REF!</definedName>
    <definedName name="_______tot3">'[2]EVALUACIÓN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[5]Programa!#REF!</definedName>
    <definedName name="______BOP1">#REF!</definedName>
    <definedName name="______BOP2">#REF!</definedName>
    <definedName name="______cap2">'[2]EVALUACIÓN PRIVADA'!#REF!</definedName>
    <definedName name="______cap3">'[2]EVALUACIÓN PRIVADA'!#REF!</definedName>
    <definedName name="______cas2">'[2]EVALUACIÓN SOCIOECONÓMICA'!#REF!</definedName>
    <definedName name="______cas3">'[2]EVALUACIÓN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[5]Programa!#REF!</definedName>
    <definedName name="______dcc99">#REF!</definedName>
    <definedName name="______DES2">'[2]EVALUACIÓN PRIVADA'!#REF!</definedName>
    <definedName name="______DES3">'[2]EVALUACIÓN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'[2]ANÁLISIS DE SENSIBILIDAD'!#REF!</definedName>
    <definedName name="______Ind17">'[2]ANÁLISIS DE SENSIBILIDAD'!#REF!</definedName>
    <definedName name="______Ind18">'[2]ANÁLISIS DE SENSIBILIDAD'!#REF!</definedName>
    <definedName name="______Ind22">'[2]ANÁLISIS DE SENSIBILIDAD'!#REF!</definedName>
    <definedName name="______Ind27">'[2]ANÁLISIS DE SENSIBILIDAD'!#REF!</definedName>
    <definedName name="______Ind28">'[2]ANÁLISIS DE SENSIBILIDAD'!#REF!</definedName>
    <definedName name="______Ind32">'[2]ANÁLISIS DE SENSIBILIDAD'!#REF!</definedName>
    <definedName name="______Ind41">[2]INDICADORES!#REF!</definedName>
    <definedName name="______Ind42">[2]INDICADORES!#REF!</definedName>
    <definedName name="______Ind43">[2]INDICADORES!#REF!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[5]Programa!#REF!</definedName>
    <definedName name="______mk14">[6]NFPEntps!#REF!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'[4]Serv&amp;Trans'!#REF!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[5]Programa!#REF!</definedName>
    <definedName name="______pib99">#REF!</definedName>
    <definedName name="______POR96">#REF!</definedName>
    <definedName name="______PRN96">#REF!</definedName>
    <definedName name="______sel10">'[2]EVALUACIÓN SOCIOECONÓMICA'!#REF!</definedName>
    <definedName name="______sel11">'[2]EVALUACIÓN SOCIOECONÓMICA'!#REF!</definedName>
    <definedName name="______sel12">'[2]EVALUACIÓN PRIVADA'!#REF!</definedName>
    <definedName name="______sel13">'[2]EVALUACIÓN PRIVADA'!#REF!</definedName>
    <definedName name="______sel14">'[2]EVALUACIÓN PRIVADA'!#REF!</definedName>
    <definedName name="______sel16">'[2]EVALUACIÓN PRIVADA'!#REF!</definedName>
    <definedName name="______sel18">[2]FINANCIACIÓN!#REF!</definedName>
    <definedName name="______sel22">'[2]EVALUACIÓN PRIVADA'!#REF!</definedName>
    <definedName name="______sel23">'[2]EVALUACIÓN SOCIOECONÓMICA'!#REF!</definedName>
    <definedName name="______sel24">'[2]EVALUACIÓN SOCIOECONÓMICA'!#REF!</definedName>
    <definedName name="______sel31">'[2]EVALUACIÓN PRIVADA'!#REF!</definedName>
    <definedName name="______sel32">'[2]EVALUACIÓN PRIVADA'!#REF!</definedName>
    <definedName name="______sel33">'[2]EVALUACIÓN SOCIOECONÓMICA'!#REF!</definedName>
    <definedName name="______sel34">'[2]EVALUACIÓN SOCIOECONÓMICA'!#REF!</definedName>
    <definedName name="______sel5">[2]ALTERNATIVAS!#REF!</definedName>
    <definedName name="______sel6">'[2]EVALUACIÓN SOCIOECONÓMICA'!#REF!</definedName>
    <definedName name="______sel7">'[2]EVALUACIÓN SOCIOECONÓMICA'!#REF!</definedName>
    <definedName name="______sel8">'[2]EVALUACIÓN SOCIOECONÓMICA'!#REF!</definedName>
    <definedName name="______sel9">'[2]EVALUACIÓN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'[2]EVALUACIÓN PRIVADA'!#REF!</definedName>
    <definedName name="______tot3">'[2]EVALUACIÓN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[5]Programa!#REF!</definedName>
    <definedName name="_____BOP1">#REF!</definedName>
    <definedName name="_____BOP2">#REF!</definedName>
    <definedName name="_____cap2">'[2]EVALUACIÓN PRIVADA'!#REF!</definedName>
    <definedName name="_____cap3">'[2]EVALUACIÓN PRIVADA'!#REF!</definedName>
    <definedName name="_____cas2">'[2]EVALUACIÓN SOCIOECONÓMICA'!#REF!</definedName>
    <definedName name="_____cas3">'[2]EVALUACIÓN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[5]Programa!#REF!</definedName>
    <definedName name="_____dcc99">#REF!</definedName>
    <definedName name="_____DES2">'[2]EVALUACIÓN PRIVADA'!#REF!</definedName>
    <definedName name="_____DES3">'[2]EVALUACIÓN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'[2]ANÁLISIS DE SENSIBILIDAD'!#REF!</definedName>
    <definedName name="_____Ind17">'[2]ANÁLISIS DE SENSIBILIDAD'!#REF!</definedName>
    <definedName name="_____Ind18">'[2]ANÁLISIS DE SENSIBILIDAD'!#REF!</definedName>
    <definedName name="_____Ind22">'[2]ANÁLISIS DE SENSIBILIDAD'!#REF!</definedName>
    <definedName name="_____Ind27">'[2]ANÁLISIS DE SENSIBILIDAD'!#REF!</definedName>
    <definedName name="_____Ind28">'[2]ANÁLISIS DE SENSIBILIDAD'!#REF!</definedName>
    <definedName name="_____Ind32">'[2]ANÁLISIS DE SENSIBILIDAD'!#REF!</definedName>
    <definedName name="_____Ind41">[2]INDICADORES!#REF!</definedName>
    <definedName name="_____Ind42">[2]INDICADORES!#REF!</definedName>
    <definedName name="_____Ind43">[2]INDICADORES!#REF!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[5]Programa!#REF!</definedName>
    <definedName name="_____mk14">[6]NFPEntps!#REF!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'[4]Serv&amp;Trans'!#REF!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[5]Programa!#REF!</definedName>
    <definedName name="_____pib99">#REF!</definedName>
    <definedName name="_____POR96">#REF!</definedName>
    <definedName name="_____PRN96">#REF!</definedName>
    <definedName name="_____sel10">'[2]EVALUACIÓN SOCIOECONÓMICA'!#REF!</definedName>
    <definedName name="_____sel11">'[2]EVALUACIÓN SOCIOECONÓMICA'!#REF!</definedName>
    <definedName name="_____sel12">'[2]EVALUACIÓN PRIVADA'!#REF!</definedName>
    <definedName name="_____sel13">'[2]EVALUACIÓN PRIVADA'!#REF!</definedName>
    <definedName name="_____sel14">'[2]EVALUACIÓN PRIVADA'!#REF!</definedName>
    <definedName name="_____sel16">'[2]EVALUACIÓN PRIVADA'!#REF!</definedName>
    <definedName name="_____sel18">[2]FINANCIACIÓN!#REF!</definedName>
    <definedName name="_____sel22">'[2]EVALUACIÓN PRIVADA'!#REF!</definedName>
    <definedName name="_____sel23">'[2]EVALUACIÓN SOCIOECONÓMICA'!#REF!</definedName>
    <definedName name="_____sel24">'[2]EVALUACIÓN SOCIOECONÓMICA'!#REF!</definedName>
    <definedName name="_____sel31">'[2]EVALUACIÓN PRIVADA'!#REF!</definedName>
    <definedName name="_____sel32">'[2]EVALUACIÓN PRIVADA'!#REF!</definedName>
    <definedName name="_____sel33">'[2]EVALUACIÓN SOCIOECONÓMICA'!#REF!</definedName>
    <definedName name="_____sel34">'[2]EVALUACIÓN SOCIOECONÓMICA'!#REF!</definedName>
    <definedName name="_____sel5">[2]ALTERNATIVAS!#REF!</definedName>
    <definedName name="_____sel6">'[2]EVALUACIÓN SOCIOECONÓMICA'!#REF!</definedName>
    <definedName name="_____sel7">'[2]EVALUACIÓN SOCIOECONÓMICA'!#REF!</definedName>
    <definedName name="_____sel8">'[2]EVALUACIÓN SOCIOECONÓMICA'!#REF!</definedName>
    <definedName name="_____sel9">'[2]EVALUACIÓN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'[2]EVALUACIÓN PRIVADA'!#REF!</definedName>
    <definedName name="_____tot3">'[2]EVALUACIÓN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[5]Programa!#REF!</definedName>
    <definedName name="____BOP1">#REF!</definedName>
    <definedName name="____BOP2">#REF!</definedName>
    <definedName name="____cap2">'[2]EVALUACIÓN PRIVADA'!#REF!</definedName>
    <definedName name="____cap3">'[2]EVALUACIÓN PRIVADA'!#REF!</definedName>
    <definedName name="____cas2">'[2]EVALUACIÓN SOCIOECONÓMICA'!#REF!</definedName>
    <definedName name="____cas3">'[2]EVALUACIÓN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[5]Programa!#REF!</definedName>
    <definedName name="____dcc99">#REF!</definedName>
    <definedName name="____DES2">'[2]EVALUACIÓN PRIVADA'!#REF!</definedName>
    <definedName name="____DES3">'[2]EVALUACIÓN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'[2]ANÁLISIS DE SENSIBILIDAD'!#REF!</definedName>
    <definedName name="____Ind17">'[2]ANÁLISIS DE SENSIBILIDAD'!#REF!</definedName>
    <definedName name="____Ind18">'[2]ANÁLISIS DE SENSIBILIDAD'!#REF!</definedName>
    <definedName name="____Ind22">'[2]ANÁLISIS DE SENSIBILIDAD'!#REF!</definedName>
    <definedName name="____Ind27">'[2]ANÁLISIS DE SENSIBILIDAD'!#REF!</definedName>
    <definedName name="____Ind28">'[2]ANÁLISIS DE SENSIBILIDAD'!#REF!</definedName>
    <definedName name="____Ind32">'[2]ANÁLISIS DE SENSIBILIDAD'!#REF!</definedName>
    <definedName name="____Ind41">[2]INDICADORES!#REF!</definedName>
    <definedName name="____Ind42">[2]INDICADORES!#REF!</definedName>
    <definedName name="____Ind43">[2]INDICADORES!#REF!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[5]Programa!#REF!</definedName>
    <definedName name="____mk14">[6]NFPEntps!#REF!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'[4]Serv&amp;Trans'!#REF!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[5]Programa!#REF!</definedName>
    <definedName name="____pib99">#REF!</definedName>
    <definedName name="____POR96">#REF!</definedName>
    <definedName name="____PRN96">#REF!</definedName>
    <definedName name="____sel10">'[2]EVALUACIÓN SOCIOECONÓMICA'!#REF!</definedName>
    <definedName name="____sel11">'[2]EVALUACIÓN SOCIOECONÓMICA'!#REF!</definedName>
    <definedName name="____sel12">'[2]EVALUACIÓN PRIVADA'!#REF!</definedName>
    <definedName name="____sel13">'[2]EVALUACIÓN PRIVADA'!#REF!</definedName>
    <definedName name="____sel14">'[2]EVALUACIÓN PRIVADA'!#REF!</definedName>
    <definedName name="____sel16">'[2]EVALUACIÓN PRIVADA'!#REF!</definedName>
    <definedName name="____sel18">[2]FINANCIACIÓN!#REF!</definedName>
    <definedName name="____sel22">'[2]EVALUACIÓN PRIVADA'!#REF!</definedName>
    <definedName name="____sel23">'[2]EVALUACIÓN SOCIOECONÓMICA'!#REF!</definedName>
    <definedName name="____sel24">'[2]EVALUACIÓN SOCIOECONÓMICA'!#REF!</definedName>
    <definedName name="____sel31">'[2]EVALUACIÓN PRIVADA'!#REF!</definedName>
    <definedName name="____sel32">'[2]EVALUACIÓN PRIVADA'!#REF!</definedName>
    <definedName name="____sel33">'[2]EVALUACIÓN SOCIOECONÓMICA'!#REF!</definedName>
    <definedName name="____sel34">'[2]EVALUACIÓN SOCIOECONÓMICA'!#REF!</definedName>
    <definedName name="____sel5">[2]ALTERNATIVAS!#REF!</definedName>
    <definedName name="____sel6">'[2]EVALUACIÓN SOCIOECONÓMICA'!#REF!</definedName>
    <definedName name="____sel7">'[2]EVALUACIÓN SOCIOECONÓMICA'!#REF!</definedName>
    <definedName name="____sel8">'[2]EVALUACIÓN SOCIOECONÓMICA'!#REF!</definedName>
    <definedName name="____sel9">'[2]EVALUACIÓN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'[2]EVALUACIÓN PRIVADA'!#REF!</definedName>
    <definedName name="____tot3">'[2]EVALUACIÓN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[5]Programa!#REF!</definedName>
    <definedName name="___BOP1">#REF!</definedName>
    <definedName name="___BOP2">#REF!</definedName>
    <definedName name="___cap2">'[2]EVALUACIÓN PRIVADA'!#REF!</definedName>
    <definedName name="___cap3">'[2]EVALUACIÓN PRIVADA'!#REF!</definedName>
    <definedName name="___cas2">'[2]EVALUACIÓN SOCIOECONÓMICA'!#REF!</definedName>
    <definedName name="___cas3">'[2]EVALUACIÓN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[5]Programa!#REF!</definedName>
    <definedName name="___dcc99">#REF!</definedName>
    <definedName name="___DES2">'[2]EVALUACIÓN PRIVADA'!#REF!</definedName>
    <definedName name="___DES3">'[2]EVALUACIÓN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'[2]ANÁLISIS DE SENSIBILIDAD'!#REF!</definedName>
    <definedName name="___Ind17">'[2]ANÁLISIS DE SENSIBILIDAD'!#REF!</definedName>
    <definedName name="___Ind18">'[2]ANÁLISIS DE SENSIBILIDAD'!#REF!</definedName>
    <definedName name="___Ind22">'[2]ANÁLISIS DE SENSIBILIDAD'!#REF!</definedName>
    <definedName name="___Ind27">'[2]ANÁLISIS DE SENSIBILIDAD'!#REF!</definedName>
    <definedName name="___Ind28">'[2]ANÁLISIS DE SENSIBILIDAD'!#REF!</definedName>
    <definedName name="___Ind32">'[2]ANÁLISIS DE SENSIBILIDAD'!#REF!</definedName>
    <definedName name="___Ind41">[2]INDICADORES!#REF!</definedName>
    <definedName name="___Ind42">[2]INDICADORES!#REF!</definedName>
    <definedName name="___Ind43">[2]INDICADORES!#REF!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[5]Programa!#REF!</definedName>
    <definedName name="___mk14">[6]NFPEntps!#REF!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'[4]Serv&amp;Trans'!#REF!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[5]Programa!#REF!</definedName>
    <definedName name="___pib99">#REF!</definedName>
    <definedName name="___POR96">#REF!</definedName>
    <definedName name="___PRN96">#REF!</definedName>
    <definedName name="___sel10">'[2]EVALUACIÓN SOCIOECONÓMICA'!#REF!</definedName>
    <definedName name="___sel11">'[2]EVALUACIÓN SOCIOECONÓMICA'!#REF!</definedName>
    <definedName name="___sel12">'[2]EVALUACIÓN PRIVADA'!#REF!</definedName>
    <definedName name="___sel13">'[2]EVALUACIÓN PRIVADA'!#REF!</definedName>
    <definedName name="___sel14">'[2]EVALUACIÓN PRIVADA'!#REF!</definedName>
    <definedName name="___sel16">'[2]EVALUACIÓN PRIVADA'!#REF!</definedName>
    <definedName name="___sel18">[2]FINANCIACIÓN!#REF!</definedName>
    <definedName name="___sel22">'[2]EVALUACIÓN PRIVADA'!#REF!</definedName>
    <definedName name="___sel23">'[2]EVALUACIÓN SOCIOECONÓMICA'!#REF!</definedName>
    <definedName name="___sel24">'[2]EVALUACIÓN SOCIOECONÓMICA'!#REF!</definedName>
    <definedName name="___sel31">'[2]EVALUACIÓN PRIVADA'!#REF!</definedName>
    <definedName name="___sel32">'[2]EVALUACIÓN PRIVADA'!#REF!</definedName>
    <definedName name="___sel33">'[2]EVALUACIÓN SOCIOECONÓMICA'!#REF!</definedName>
    <definedName name="___sel34">'[2]EVALUACIÓN SOCIOECONÓMICA'!#REF!</definedName>
    <definedName name="___sel5">[2]ALTERNATIVAS!#REF!</definedName>
    <definedName name="___sel6">'[2]EVALUACIÓN SOCIOECONÓMICA'!#REF!</definedName>
    <definedName name="___sel7">'[2]EVALUACIÓN SOCIOECONÓMICA'!#REF!</definedName>
    <definedName name="___sel8">'[2]EVALUACIÓN SOCIOECONÓMICA'!#REF!</definedName>
    <definedName name="___sel9">'[2]EVALUACIÓN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'[2]EVALUACIÓN PRIVADA'!#REF!</definedName>
    <definedName name="___tot3">'[2]EVALUACIÓN PRIVADA'!#REF!</definedName>
    <definedName name="___UES96">#REF!</definedName>
    <definedName name="__1__123Graph_AFIG_D" hidden="1">#REF!</definedName>
    <definedName name="__123Graph_A" hidden="1">[7]SPNF!#REF!</definedName>
    <definedName name="__123Graph_B" hidden="1">'[8]Central Govt'!#REF!</definedName>
    <definedName name="__123Graph_C" hidden="1">[7]SPNF!#REF!</definedName>
    <definedName name="__123Graph_D" hidden="1">[9]FLUJO!$B$7937:$C$7937</definedName>
    <definedName name="__123Graph_E" hidden="1">[7]SPNF!#REF!</definedName>
    <definedName name="__123Graph_F" hidden="1">[7]SPNF!#REF!</definedName>
    <definedName name="__123Graph_X" hidden="1">[9]FLUJO!$B$7901:$C$7901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[5]Programa!#REF!</definedName>
    <definedName name="__BOP1">#REF!</definedName>
    <definedName name="__BOP2">#REF!</definedName>
    <definedName name="__cap2">'[2]EVALUACIÓN PRIVADA'!#REF!</definedName>
    <definedName name="__cap3">'[2]EVALUACIÓN PRIVADA'!#REF!</definedName>
    <definedName name="__cas2">'[2]EVALUACIÓN SOCIOECONÓMICA'!#REF!</definedName>
    <definedName name="__cas3">'[2]EVALUACIÓN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[5]Programa!#REF!</definedName>
    <definedName name="__dcc99">#REF!</definedName>
    <definedName name="__DES2">'[2]EVALUACIÓN PRIVADA'!#REF!</definedName>
    <definedName name="__DES3">'[2]EVALUACIÓN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'[2]ANÁLISIS DE SENSIBILIDAD'!#REF!</definedName>
    <definedName name="__Ind17">'[2]ANÁLISIS DE SENSIBILIDAD'!#REF!</definedName>
    <definedName name="__Ind18">'[2]ANÁLISIS DE SENSIBILIDAD'!#REF!</definedName>
    <definedName name="__Ind22">'[2]ANÁLISIS DE SENSIBILIDAD'!#REF!</definedName>
    <definedName name="__Ind27">'[2]ANÁLISIS DE SENSIBILIDAD'!#REF!</definedName>
    <definedName name="__Ind28">'[2]ANÁLISIS DE SENSIBILIDAD'!#REF!</definedName>
    <definedName name="__Ind32">'[2]ANÁLISIS DE SENSIBILIDAD'!#REF!</definedName>
    <definedName name="__Ind41">[2]INDICADORES!#REF!</definedName>
    <definedName name="__Ind42">[2]INDICADORES!#REF!</definedName>
    <definedName name="__Ind43">[2]INDICADORES!#REF!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[5]Programa!#REF!</definedName>
    <definedName name="__mk14">[6]NFPEntps!#REF!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'[4]Serv&amp;Trans'!#REF!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[5]Programa!#REF!</definedName>
    <definedName name="__pib99">#REF!</definedName>
    <definedName name="__POR96">#REF!</definedName>
    <definedName name="__PRN96">#REF!</definedName>
    <definedName name="__sel10">'[2]EVALUACIÓN SOCIOECONÓMICA'!#REF!</definedName>
    <definedName name="__sel11">'[2]EVALUACIÓN SOCIOECONÓMICA'!#REF!</definedName>
    <definedName name="__sel12">'[2]EVALUACIÓN PRIVADA'!#REF!</definedName>
    <definedName name="__sel13">'[2]EVALUACIÓN PRIVADA'!#REF!</definedName>
    <definedName name="__sel14">'[2]EVALUACIÓN PRIVADA'!#REF!</definedName>
    <definedName name="__sel16">'[2]EVALUACIÓN PRIVADA'!#REF!</definedName>
    <definedName name="__sel18">[2]FINANCIACIÓN!#REF!</definedName>
    <definedName name="__sel22">'[2]EVALUACIÓN PRIVADA'!#REF!</definedName>
    <definedName name="__sel23">'[2]EVALUACIÓN SOCIOECONÓMICA'!#REF!</definedName>
    <definedName name="__sel24">'[2]EVALUACIÓN SOCIOECONÓMICA'!#REF!</definedName>
    <definedName name="__sel31">'[2]EVALUACIÓN PRIVADA'!#REF!</definedName>
    <definedName name="__sel32">'[2]EVALUACIÓN PRIVADA'!#REF!</definedName>
    <definedName name="__sel33">'[2]EVALUACIÓN SOCIOECONÓMICA'!#REF!</definedName>
    <definedName name="__sel34">'[2]EVALUACIÓN SOCIOECONÓMICA'!#REF!</definedName>
    <definedName name="__sel5">[2]ALTERNATIVAS!#REF!</definedName>
    <definedName name="__sel6">'[2]EVALUACIÓN SOCIOECONÓMICA'!#REF!</definedName>
    <definedName name="__sel7">'[2]EVALUACIÓN SOCIOECONÓMICA'!#REF!</definedName>
    <definedName name="__sel8">'[2]EVALUACIÓN SOCIOECONÓMICA'!#REF!</definedName>
    <definedName name="__sel9">'[2]EVALUACIÓN SOCIOECONÓMICA'!#REF!</definedName>
    <definedName name="__SRN96">#REF!</definedName>
    <definedName name="__SRT11" hidden="1">{"Minpmon",#N/A,FALSE,"Monthinput"}</definedName>
    <definedName name="__tAB4">#REF!</definedName>
    <definedName name="__tot2">'[2]EVALUACIÓN PRIVADA'!#REF!</definedName>
    <definedName name="__tot3">'[2]EVALUACIÓN PRIVADA'!#REF!</definedName>
    <definedName name="__UES96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'[2]EVALUACIÓN SOCIOECONÓMICA'!#REF!</definedName>
    <definedName name="_bem98">[10]Programa!#REF!</definedName>
    <definedName name="_BOP1">#REF!</definedName>
    <definedName name="_BOP2">#REF!</definedName>
    <definedName name="_cap2">'[2]EVALUACIÓN PRIVADA'!#REF!</definedName>
    <definedName name="_cap3">'[2]EVALUACIÓN PRIVADA'!#REF!</definedName>
    <definedName name="_cas2">'[2]EVALUACIÓN SOCIOECONÓMICA'!#REF!</definedName>
    <definedName name="_cas3">'[2]EVALUACIÓN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[10]Programa!#REF!</definedName>
    <definedName name="_dcc99">#REF!</definedName>
    <definedName name="_DES2">'[2]EVALUACIÓN PRIVADA'!#REF!</definedName>
    <definedName name="_DES3">'[2]EVALUACIÓN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[11]C!$P$428:$T$428</definedName>
    <definedName name="_FIS96">#REF!</definedName>
    <definedName name="_Ind12">'[2]ANÁLISIS DE SENSIBILIDAD'!#REF!</definedName>
    <definedName name="_Ind17">'[2]ANÁLISIS DE SENSIBILIDAD'!#REF!</definedName>
    <definedName name="_Ind18">'[2]ANÁLISIS DE SENSIBILIDAD'!#REF!</definedName>
    <definedName name="_Ind22">'[2]ANÁLISIS DE SENSIBILIDAD'!#REF!</definedName>
    <definedName name="_Ind27">'[2]ANÁLISIS DE SENSIBILIDAD'!#REF!</definedName>
    <definedName name="_Ind28">'[2]ANÁLISIS DE SENSIBILIDAD'!#REF!</definedName>
    <definedName name="_Ind32">'[2]ANÁLISIS DE SENSIBILIDAD'!#REF!</definedName>
    <definedName name="_Ind41">[2]INDICADORES!#REF!</definedName>
    <definedName name="_Ind42">[2]INDICADORES!#REF!</definedName>
    <definedName name="_Ind43">[2]INDICADORES!#REF!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[10]Programa!#REF!</definedName>
    <definedName name="_mk14">[12]NFPEntps!#REF!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'[4]Serv&amp;Trans'!#REF!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[10]Programa!#REF!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[11]C!$AK$18:$AK$18</definedName>
    <definedName name="_Regression_X" hidden="1">[11]C!$AK$11:$AU$11</definedName>
    <definedName name="_Regression_Y" hidden="1">[11]C!$AK$10:$AU$10</definedName>
    <definedName name="_sel10">'[2]EVALUACIÓN SOCIOECONÓMICA'!#REF!</definedName>
    <definedName name="_sel11">'[2]EVALUACIÓN SOCIOECONÓMICA'!#REF!</definedName>
    <definedName name="_sel12">'[2]EVALUACIÓN PRIVADA'!#REF!</definedName>
    <definedName name="_sel13">'[2]EVALUACIÓN PRIVADA'!#REF!</definedName>
    <definedName name="_sel14">'[2]EVALUACIÓN PRIVADA'!#REF!</definedName>
    <definedName name="_sel16">'[2]EVALUACIÓN PRIVADA'!#REF!</definedName>
    <definedName name="_sel18">[2]FINANCIACIÓN!#REF!</definedName>
    <definedName name="_sel22">'[2]EVALUACIÓN PRIVADA'!#REF!</definedName>
    <definedName name="_sel23">'[2]EVALUACIÓN SOCIOECONÓMICA'!#REF!</definedName>
    <definedName name="_sel24">'[2]EVALUACIÓN SOCIOECONÓMICA'!#REF!</definedName>
    <definedName name="_sel31">'[2]EVALUACIÓN PRIVADA'!#REF!</definedName>
    <definedName name="_sel32">'[2]EVALUACIÓN PRIVADA'!#REF!</definedName>
    <definedName name="_sel33">'[2]EVALUACIÓN SOCIOECONÓMICA'!#REF!</definedName>
    <definedName name="_sel34">'[2]EVALUACIÓN SOCIOECONÓMICA'!#REF!</definedName>
    <definedName name="_sel5">[2]ALTERNATIVAS!#REF!</definedName>
    <definedName name="_sel6">'[2]EVALUACIÓN SOCIOECONÓMICA'!#REF!</definedName>
    <definedName name="_sel7">'[2]EVALUACIÓN SOCIOECONÓMICA'!#REF!</definedName>
    <definedName name="_sel8">'[2]EVALUACIÓN SOCIOECONÓMICA'!#REF!</definedName>
    <definedName name="_sel9">'[2]EVALUACIÓN SOCIOECONÓMICA'!#REF!</definedName>
    <definedName name="_SRN96">#REF!</definedName>
    <definedName name="_SRT11" hidden="1">{"Minpmon",#N/A,FALSE,"Monthinput"}</definedName>
    <definedName name="_tAB4">#REF!</definedName>
    <definedName name="_tot2">'[2]EVALUACIÓN PRIVADA'!#REF!</definedName>
    <definedName name="_tot3">'[2]EVALUACIÓN PRIVADA'!#REF!</definedName>
    <definedName name="_UES96">#REF!</definedName>
    <definedName name="_xlcn.WorksheetConnection_Annexes_Emargement.xlsxChapitre1" hidden="1">[13]!Chapitre[#Data]</definedName>
    <definedName name="_xlcn.WorksheetConnection_Annexes_Emargement.xlsxEmargement1" hidden="1">[13]!Emargement[#Data]</definedName>
    <definedName name="_xlcn.WorksheetConnection_Annexes_Emargement.xlsxMinistere1" hidden="1">[13]!Ministere[#Data]</definedName>
    <definedName name="_xlcn.WorksheetConnection_Annexes_Emargement.xlsxPouvoir1" hidden="1">[13]!Pouvoir[#Data]</definedName>
    <definedName name="_xlcn.WorksheetConnection_Annexes_Emargement.xlsxSecteur1" hidden="1">[13]!Secteur[#Data]</definedName>
    <definedName name="_xlcn.WorksheetConnection_Annexes_Emargement.xlsxSection1" hidden="1">[13]!Section[#Data]</definedName>
    <definedName name="_xlcn.WorksheetConnection_PIP.xlsxCHAPITRE1" hidden="1">[14]!CHAPITRE[#Data]</definedName>
    <definedName name="_xlcn.WorksheetConnection_PIP.xlsxFONCT1" hidden="1">[14]!FONCT[#Data]</definedName>
    <definedName name="_xlcn.WorksheetConnection_PIP.xlsxINSTANCE1" hidden="1">[14]!INSTANCE[#Data]</definedName>
    <definedName name="_xlcn.WorksheetConnection_PIP.xlsxLOCALISATION1" hidden="1">[14]!LOCALISATION[#Data]</definedName>
    <definedName name="_xlcn.WorksheetConnection_PIP.xlsxMINISTERE1" hidden="1">[14]!MINISTERE[#Data]</definedName>
    <definedName name="_xlcn.WorksheetConnection_PIP.xlsxPOUVOIR1" hidden="1">[14]!POUVOIR[#Data]</definedName>
    <definedName name="_xlcn.WorksheetConnection_PIP.xlsxPROGRAMME1" hidden="1">[14]!PROGRAMME[#Data]</definedName>
    <definedName name="_xlcn.WorksheetConnection_PIP.xlsxPROJET1" hidden="1">[14]!PROJET[#Data]</definedName>
    <definedName name="_xlcn.WorksheetConnection_PIP.xlsxREFONDATION1" hidden="1">[14]!REFONDATION[#Data]</definedName>
    <definedName name="_xlcn.WorksheetConnection_PIP.xlsxSDRP1" hidden="1">[14]!SDRP[#Data]</definedName>
    <definedName name="_xlcn.WorksheetConnection_PIP.xlsxSECTEUR1" hidden="1">[14]!SECTEUR[#Data]</definedName>
    <definedName name="_xlcn.WorksheetConnection_PIP.xlsxSECTION1" hidden="1">[14]!SECTION[#Data]</definedName>
    <definedName name="_xlcn.WorksheetConnection_PIP.xlsxTYPE1" hidden="1">[14]!TYPE[#Data]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[10]Programa!#REF!</definedName>
    <definedName name="Accumulated_flows">[15]Program!#REF!</definedName>
    <definedName name="ACPAZ96">#REF!</definedName>
    <definedName name="ACTIVATE">#REF!</definedName>
    <definedName name="ActualNumberOfPayments">#N/A</definedName>
    <definedName name="ad" hidden="1">{"Riqfin97",#N/A,FALSE,"Tran";"Riqfinpro",#N/A,FALSE,"Tran"}</definedName>
    <definedName name="af" hidden="1">{"Tab1",#N/A,FALSE,"P";"Tab2",#N/A,FALSE,"P"}</definedName>
    <definedName name="afc">OFFSET('[16]PROGR&amp;PROJETS_21-22'!$AA$7,0,0,COUNTA('[16]PROGR&amp;PROJETS_21-22'!$O:$O)+165,1)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[10]Programa!#REF!</definedName>
    <definedName name="ahme98s">#REF!</definedName>
    <definedName name="ahme99">#REF!</definedName>
    <definedName name="ahome">#REF!</definedName>
    <definedName name="ahome98">[10]Programa!#REF!</definedName>
    <definedName name="ahome98j">[10]Programa!#REF!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[10]Programa!#REF!</definedName>
    <definedName name="ahorro98j">[10]Programa!#REF!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kor">[2]ALTERNATIVAS!#REF!</definedName>
    <definedName name="all">#REF!</definedName>
    <definedName name="alternativa">[2]ALTERNATIVAS!#REF!</definedName>
    <definedName name="AlternativaSeleccionada">'[2]ANÁLISIS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'[2]EVALUACIÓN PRIVADA'!#REF!</definedName>
    <definedName name="años3">'[2]EVALUACIÓN PRIVADA'!#REF!</definedName>
    <definedName name="ANTECEDENTES">[2]PREPARACION!#REF!</definedName>
    <definedName name="ANTEL96">#REF!</definedName>
    <definedName name="ANTERIEUR">[17]mensuel_section_alinea!#REF!</definedName>
    <definedName name="ARCHIVES">'[18]NOUVEAUX-PROGRAMMES 2012-2013_'!$F$1004</definedName>
    <definedName name="areor">#REF!</definedName>
    <definedName name="as" hidden="1">{"Minpmon",#N/A,FALSE,"Monthinput"}</definedName>
    <definedName name="aug">[19]section_article!#REF!</definedName>
    <definedName name="AUTOMECA1">#N/A</definedName>
    <definedName name="Autres" hidden="1">{"Riqfin97",#N/A,FALSE,"Tran";"Riqfinpro",#N/A,FALSE,"Tran"}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'[2]EVALUACIÓN PRIVADA'!#REF!</definedName>
    <definedName name="bcaeinicial3">'[2]EVALUACIÓN PRIVADA'!#REF!</definedName>
    <definedName name="bcaminicial2">'[2]EVALUACIÓN PRIVADA'!#REF!</definedName>
    <definedName name="bcaminicial3">'[2]EVALUACIÓN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[10]Programa!#REF!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OFFSET('[16]PROGR&amp;PROJETS_21-22'!$AD$7,0,0,COUNTA('[16]PROGR&amp;PROJETS_21-22'!$O:$O)+165,1)</definedName>
    <definedName name="BK">#N/A</definedName>
    <definedName name="BKF">#N/A</definedName>
    <definedName name="BMG">[21]Q6!$E$28:$AH$28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XG">[21]Q6!$E$26:$AH$26</definedName>
    <definedName name="C_MARNDR">#REF!</definedName>
    <definedName name="caep2">'[2]EVALUACIÓN PRIVADA'!#REF!</definedName>
    <definedName name="caep3">'[2]EVALUACIÓN PRIVADA'!#REF!</definedName>
    <definedName name="caes2">'[2]EVALUACIÓN SOCIOECONÓMICA'!#REF!</definedName>
    <definedName name="caes3">'[2]EVALUACIÓN SOCIOECONÓMICA'!#REF!</definedName>
    <definedName name="CAJA">#REF!</definedName>
    <definedName name="calcNGS_NGDP">#N/A</definedName>
    <definedName name="CAT">#REF!</definedName>
    <definedName name="categorie">OFFSET([22]Code!$A$2,0,0,COUNTA([22]Code!$A:$A)-1,1)</definedName>
    <definedName name="categoriedesc">OFFSET([22]Code!$A$2,0,0,COUNTA([22]Code!$A:$A)-1,2)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[10]Programa!#REF!</definedName>
    <definedName name="ccme98j">[10]Programa!#REF!</definedName>
    <definedName name="ccme98s">#REF!</definedName>
    <definedName name="ccme99">#REF!</definedName>
    <definedName name="CCode">[23]Codes!$A$2</definedName>
    <definedName name="cde" hidden="1">{"Riqfin97",#N/A,FALSE,"Tran";"Riqfinpro",#N/A,FALSE,"Tran"}</definedName>
    <definedName name="celda0">[2]PREPARACION!#REF!</definedName>
    <definedName name="celda10">'[2]EVALUACIÓN SOCIOECONÓMICA'!#REF!</definedName>
    <definedName name="celda10a">'[2]EVALUACIÓN SOCIOECONÓMICA'!#REF!</definedName>
    <definedName name="celda11">'[2]EVALUACIÓN SOCIOECONÓMICA'!#REF!</definedName>
    <definedName name="celda11a">'[2]EVALUACIÓN SOCIOECONÓMICA'!#REF!</definedName>
    <definedName name="celda12">'[2]EVALUACIÓN PRIVADA'!#REF!</definedName>
    <definedName name="celda12a">'[2]EVALUACIÓN PRIVADA'!#REF!</definedName>
    <definedName name="celda13">'[2]EVALUACIÓN PRIVADA'!#REF!</definedName>
    <definedName name="celda13a">'[2]EVALUACIÓN PRIVADA'!#REF!</definedName>
    <definedName name="celda14">'[2]EVALUACIÓN PRIVADA'!#REF!</definedName>
    <definedName name="celda14a">'[2]EVALUACIÓN PRIVADA'!#REF!</definedName>
    <definedName name="celda15">'[2]EVALUACIÓN PRIVADA'!#REF!</definedName>
    <definedName name="celda16">'[2]EVALUACIÓN PRIVADA'!#REF!</definedName>
    <definedName name="celda16a">'[2]EVALUACIÓN PRIVADA'!#REF!</definedName>
    <definedName name="celda18">[2]FINANCIACIÓN!#REF!</definedName>
    <definedName name="celda18b">[2]FINANCIACIÓN!#REF!</definedName>
    <definedName name="celda19">[2]PREPARACION!#REF!</definedName>
    <definedName name="celda20">[2]ALTERNATIVAS!#REF!</definedName>
    <definedName name="celda21c">'[2]EVALUACIÓN PRIVADA'!#REF!</definedName>
    <definedName name="celda22">'[2]EVALUACIÓN PRIVADA'!#REF!</definedName>
    <definedName name="celda22a">'[2]EVALUACIÓN PRIVADA'!#REF!</definedName>
    <definedName name="celda22b">'[2]EVALUACIÓN PRIVADA'!#REF!</definedName>
    <definedName name="celda22c">'[2]EVALUACIÓN PRIVADA'!#REF!</definedName>
    <definedName name="celda22d">'[2]EVALUACIÓN PRIVADA'!#REF!</definedName>
    <definedName name="celda22e">'[2]EVALUACIÓN PRIVADA'!#REF!</definedName>
    <definedName name="celda22f">'[2]EVALUACIÓN PRIVADA'!#REF!</definedName>
    <definedName name="celda22g">'[2]EVALUACIÓN PRIVADA'!#REF!</definedName>
    <definedName name="celda22h">'[2]EVALUACIÓN PRIVADA'!#REF!</definedName>
    <definedName name="celda22i">'[2]EVALUACIÓN PRIVADA'!#REF!</definedName>
    <definedName name="celda22j">'[2]EVALUACIÓN PRIVADA'!#REF!</definedName>
    <definedName name="celda23">'[2]EVALUACIÓN SOCIOECONÓMICA'!#REF!</definedName>
    <definedName name="celda23a">'[2]EVALUACIÓN SOCIOECONÓMICA'!#REF!</definedName>
    <definedName name="celda23b">'[2]EVALUACIÓN SOCIOECONÓMICA'!#REF!</definedName>
    <definedName name="celda23c">'[2]EVALUACIÓN SOCIOECONÓMICA'!#REF!</definedName>
    <definedName name="celda24">'[2]EVALUACIÓN SOCIOECONÓMICA'!#REF!</definedName>
    <definedName name="celda24a">'[2]EVALUACIÓN SOCIOECONÓMICA'!#REF!</definedName>
    <definedName name="celda24b">'[2]EVALUACIÓN SOCIOECONÓMICA'!#REF!</definedName>
    <definedName name="celda24c">'[2]EVALUACIÓN SOCIOECONÓMICA'!#REF!</definedName>
    <definedName name="celda24d">'[2]EVALUACIÓN SOCIOECONÓMICA'!#REF!</definedName>
    <definedName name="celda24e">'[2]EVALUACIÓN SOCIOECONÓMICA'!#REF!</definedName>
    <definedName name="celda24f">'[2]EVALUACIÓN SOCIOECONÓMICA'!#REF!</definedName>
    <definedName name="celda24g">'[2]EVALUACIÓN SOCIOECONÓMICA'!#REF!</definedName>
    <definedName name="celda24h">'[2]EVALUACIÓN SOCIOECONÓMICA'!#REF!</definedName>
    <definedName name="celda25">'[2]EVALUACIÓN SOCIOECONÓMICA'!#REF!</definedName>
    <definedName name="celda26">'[2]EVALUACIÓN SOCIOECONÓMICA'!#REF!</definedName>
    <definedName name="celda27">'[2]EVALUACIÓN SOCIOECONÓMICA'!#REF!</definedName>
    <definedName name="celda28">'[2]EVALUACIÓN SOCIOECONÓMICA'!#REF!</definedName>
    <definedName name="celda29">'[2]EVALUACIÓN PRIVADA'!#REF!</definedName>
    <definedName name="celda2h">'[2]EVALUACIÓN PRIVADA'!#REF!</definedName>
    <definedName name="celda2i">'[2]EVALUACIÓN PRIVADA'!#REF!</definedName>
    <definedName name="celda30">'[2]EVALUACIÓN PRIVADA'!#REF!</definedName>
    <definedName name="celda31">'[2]EVALUACIÓN PRIVADA'!#REF!</definedName>
    <definedName name="celda31a">'[2]EVALUACIÓN PRIVADA'!#REF!</definedName>
    <definedName name="celda31b">'[2]EVALUACIÓN PRIVADA'!#REF!</definedName>
    <definedName name="celda31c">'[2]EVALUACIÓN PRIVADA'!#REF!</definedName>
    <definedName name="celda32">'[2]EVALUACIÓN PRIVADA'!#REF!</definedName>
    <definedName name="celda32a">'[2]EVALUACIÓN PRIVADA'!#REF!</definedName>
    <definedName name="celda32b">'[2]EVALUACIÓN PRIVADA'!#REF!</definedName>
    <definedName name="celda32c">'[2]EVALUACIÓN PRIVADA'!#REF!</definedName>
    <definedName name="celda32d">'[2]EVALUACIÓN PRIVADA'!#REF!</definedName>
    <definedName name="celda32e">'[2]EVALUACIÓN PRIVADA'!#REF!</definedName>
    <definedName name="celda32f">'[2]EVALUACIÓN PRIVADA'!#REF!</definedName>
    <definedName name="celda32g">'[2]EVALUACIÓN PRIVADA'!#REF!</definedName>
    <definedName name="celda32h">'[2]EVALUACIÓN PRIVADA'!#REF!</definedName>
    <definedName name="celda32i">'[2]EVALUACIÓN PRIVADA'!#REF!</definedName>
    <definedName name="celda32j">'[2]EVALUACIÓN PRIVADA'!#REF!</definedName>
    <definedName name="celda33">'[2]EVALUACIÓN SOCIOECONÓMICA'!#REF!</definedName>
    <definedName name="celda33a">'[2]EVALUACIÓN SOCIOECONÓMICA'!#REF!</definedName>
    <definedName name="celda33b">'[2]EVALUACIÓN SOCIOECONÓMICA'!#REF!</definedName>
    <definedName name="celda33c">'[2]EVALUACIÓN SOCIOECONÓMICA'!#REF!</definedName>
    <definedName name="celda34">'[2]EVALUACIÓN SOCIOECONÓMICA'!#REF!</definedName>
    <definedName name="celda34a">'[2]EVALUACIÓN SOCIOECONÓMICA'!#REF!</definedName>
    <definedName name="celda34b">'[2]EVALUACIÓN SOCIOECONÓMICA'!#REF!</definedName>
    <definedName name="celda34c">'[2]EVALUACIÓN SOCIOECONÓMICA'!#REF!</definedName>
    <definedName name="celda34d">'[2]EVALUACIÓN SOCIOECONÓMICA'!#REF!</definedName>
    <definedName name="celda34e">'[2]EVALUACIÓN SOCIOECONÓMICA'!#REF!</definedName>
    <definedName name="celda34f">'[2]EVALUACIÓN SOCIOECONÓMICA'!#REF!</definedName>
    <definedName name="celda34g">'[2]EVALUACIÓN SOCIOECONÓMICA'!#REF!</definedName>
    <definedName name="celda34h">'[2]EVALUACIÓN SOCIOECONÓMICA'!#REF!</definedName>
    <definedName name="celda35">[2]FINANCIACIÓN!#REF!</definedName>
    <definedName name="Celda36">[2]ALTERNATIVAS!#REF!</definedName>
    <definedName name="celda37">[2]ALTERNATIVAS!#REF!</definedName>
    <definedName name="celda38">[2]ALTERNATIVAS!#REF!</definedName>
    <definedName name="celda5">[2]ALTERNATIVAS!#REF!</definedName>
    <definedName name="celda6">'[2]EVALUACIÓN SOCIOECONÓMICA'!#REF!</definedName>
    <definedName name="celda6a">'[2]EVALUACIÓN SOCIOECONÓMICA'!#REF!</definedName>
    <definedName name="celda7">'[2]EVALUACIÓN SOCIOECONÓMICA'!#REF!</definedName>
    <definedName name="celda7a">'[2]EVALUACIÓN SOCIOECONÓMICA'!#REF!</definedName>
    <definedName name="celda8">'[2]EVALUACIÓN SOCIOECONÓMICA'!#REF!</definedName>
    <definedName name="celda8a">'[2]EVALUACIÓN SOCIOECONÓMICA'!#REF!</definedName>
    <definedName name="celda9">'[2]EVALUACIÓN SOCIOECONÓMICA'!#REF!</definedName>
    <definedName name="celda9a">'[2]EVALUACIÓN SOCIOECONÓMICA'!#REF!</definedName>
    <definedName name="celdacontrol2">'[2]EVALUACIÓN SOCIOECONÓMICA'!#REF!</definedName>
    <definedName name="celdacontrol3">'[2]EVALUACIÓN SOCIOECONÓMICA'!#REF!</definedName>
    <definedName name="celdatotal">'[2]EVALUACIÓN SOCIOECONÓMICA'!#REF!</definedName>
    <definedName name="celdatotal2">'[2]EVALUACIÓN SOCIOECONÓMICA'!#REF!</definedName>
    <definedName name="celdatotal3">'[2]EVALUACIÓN SOCIOECONÓMICA'!#REF!</definedName>
    <definedName name="celdatotal4">'[2]EVALUACIÓN PRIVADA'!#REF!</definedName>
    <definedName name="celdatotal5">'[2]EVALUACIÓN PRIVADA'!#REF!</definedName>
    <definedName name="celdatotal6">'[2]EVALUACIÓN PRIVADA'!#REF!</definedName>
    <definedName name="celdax">[2]PREPARACION!#REF!</definedName>
    <definedName name="celdaxa">[2]PREPARACION!#REF!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>#REF!</definedName>
    <definedName name="CHAPITRE_">[24]FEV06!$B$12</definedName>
    <definedName name="CHAPITRE1">'[25]solde des crédits'!$B$12</definedName>
    <definedName name="chapitredesc">OFFSET([22]Code!$G$2,0,0,COUNTA([22]Code!$G:$G)-1,2)</definedName>
    <definedName name="cmbccr">#REF!</definedName>
    <definedName name="cmbcom">#REF!</definedName>
    <definedName name="cmsbn">#REF!</definedName>
    <definedName name="cnspnf">#REF!</definedName>
    <definedName name="code">OFFSET([16]dataPIP!$A$2,0,0,COUNTA([16]dataPIP!$A:$A)-1,1)</definedName>
    <definedName name="code_2">OFFSET('[16]PROGR&amp;PROJETS_21-22'!$O$7,0,0,COUNTA('[16]PROGR&amp;PROJETS_21-22'!$O:$O)+165,1)</definedName>
    <definedName name="ColumnTitle1">#REF!</definedName>
    <definedName name="componentes">[2]ALTERNATIVAS!#REF!</definedName>
    <definedName name="componentes2">[2]ALTERNATIVAS!#REF!</definedName>
    <definedName name="componentes3">[2]ALTERNATIVAS!#REF!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'[2]EVALUACIÓN SOCIOECONÓMICA'!#REF!</definedName>
    <definedName name="cppc2">'[2]EVALUACIÓN SOCIOECONÓMICA'!#REF!</definedName>
    <definedName name="cppc3">'[2]EVALUACIÓN SOCIOECONÓMICA'!#REF!</definedName>
    <definedName name="cppcp">'[2]EVALUACIÓN PRIVADA'!#REF!</definedName>
    <definedName name="CRECWM">[26]SUPUESTOS!A$15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[10]Programa!#REF!</definedName>
    <definedName name="cred98j">[10]Programa!#REF!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[23]Current!$D$66</definedName>
    <definedName name="D">'[27]PIB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[10]Programa!#REF!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festi">#REF!</definedName>
    <definedName name="deficit">#REF!</definedName>
    <definedName name="demandacubierta2">'[2]EVALUACIÓN SOCIOECONÓMICA'!#REF!</definedName>
    <definedName name="demandacubierta3">'[2]EVALUACIÓN SOCIOECONÓMICA'!#REF!</definedName>
    <definedName name="DemandaInicial2">'[2]EVALUACIÓN PRIVADA'!#REF!</definedName>
    <definedName name="DemandaInicial3">'[2]EVALUACIÓN PRIVADA'!#REF!</definedName>
    <definedName name="DemandaS2">'[2]EVALUACIÓN SOCIOECONÓMICA'!#REF!</definedName>
    <definedName name="DemandaS3">'[2]EVALUACIÓN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[20]Liste!#REF!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[28]NPV_base!$B$25</definedName>
    <definedName name="Discount_NC">[28]NPV_base!#REF!</definedName>
    <definedName name="DiscountRate">#REF!</definedName>
    <definedName name="divisas">'[2]EVALUACIÓN SOCIOECONÓMICA'!#REF!</definedName>
    <definedName name="divisas2">'[2]EVALUACIÓN SOCIOECONÓMICA'!#REF!</definedName>
    <definedName name="divisas3">'[2]EVALUACIÓN SOCIOECONÓMICA'!#REF!</definedName>
    <definedName name="DMBYS">[26]RESULTADOS!$A$86:$IV$86</definedName>
    <definedName name="dnaissance">OFFSET(#REF!,0,0,COUNTA(#REF!),2)</definedName>
    <definedName name="DNP">[26]SUPUESTOS!A$18</definedName>
    <definedName name="DPOB">[26]SUPUESTOS!A$7</definedName>
    <definedName name="DRFP">'[26]SMONET-FINANC'!$A$99:$IV$99</definedName>
    <definedName name="DXBYS">[26]RESULTADOS!$A$82:$IV$82</definedName>
    <definedName name="E">'[27]PIB EN CORR'!#REF!</definedName>
    <definedName name="E_MCI">#REF!</definedName>
    <definedName name="EDH">'[18]NOUVEAUX-PROGRAMMES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[29]FIN!#REF!</definedName>
    <definedName name="emargement">OFFSET(#REF!,0,0,COUNTA(#REF!),21)</definedName>
    <definedName name="emi98j">[10]Programa!#REF!</definedName>
    <definedName name="emi98s">#REF!</definedName>
    <definedName name="empezar">[2]ALTERNATIVAS!#REF!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[20]Liste!#REF!</definedName>
    <definedName name="Exportacion_Por_Importancia">[30]Macro1!$A$1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[10]Programa!#REF!</definedName>
    <definedName name="fecha">[10]Programa!#REF!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[2]PREPARACION!#REF!</definedName>
    <definedName name="Fila10">'[2]EVALUACIÓN SOCIOECONÓMICA'!#REF!</definedName>
    <definedName name="Fila11">'[2]EVALUACIÓN PRIVADA'!#REF!</definedName>
    <definedName name="Fila12">'[2]EVALUACIÓN PRIVADA'!#REF!</definedName>
    <definedName name="Fila13">'[2]EVALUACIÓN PRIVADA'!#REF!</definedName>
    <definedName name="Fila15">'[2]EVALUACIÓN PRIVADA'!#REF!</definedName>
    <definedName name="Fila17">[2]FINANCIACIÓN!#REF!</definedName>
    <definedName name="Fila18">[2]ALTERNATIVAS!#REF!</definedName>
    <definedName name="Fila19">[2]ALTERNATIVAS!#REF!</definedName>
    <definedName name="Fila2">[2]ALTERNATIVAS!#REF!</definedName>
    <definedName name="Fila20">[2]ALTERNATIVAS!#REF!</definedName>
    <definedName name="Fila3">[2]ALTERNATIVAS!#REF!</definedName>
    <definedName name="Fila4">[2]ALTERNATIVAS!#REF!</definedName>
    <definedName name="Fila5">'[2]EVALUACIÓN SOCIOECONÓMICA'!#REF!</definedName>
    <definedName name="Fila6">'[2]EVALUACIÓN SOCIOECONÓMICA'!#REF!</definedName>
    <definedName name="Fila7">'[2]EVALUACIÓN SOCIOECONÓMICA'!#REF!</definedName>
    <definedName name="Fila8">'[2]EVALUACIÓN SOCIOECONÓMICA'!#REF!</definedName>
    <definedName name="Fila9">'[2]EVALUACIÓN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'[31]Base de Datos Proyecciones'!$A$2:$H$2</definedName>
    <definedName name="FMI">#REF!</definedName>
    <definedName name="FNE">'[18]NOUVEAUX-PROGRAMMES 2012-2013_'!$F$1003</definedName>
    <definedName name="Formula1">[2]ALTERNATIVAS!#REF!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[32]NA!#REF!</definedName>
    <definedName name="GDPOR">[32]NA!#REF!</definedName>
    <definedName name="GDPOR_">[32]NA!#REF!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'[33]J(Priv.Cap)'!#REF!</definedName>
    <definedName name="ggggggg">#REF!</definedName>
    <definedName name="ght" hidden="1">{"Tab1",#N/A,FALSE,"P";"Tab2",#N/A,FALSE,"P"}</definedName>
    <definedName name="GOESC96">#REF!</definedName>
    <definedName name="Grace_IDA">[28]NPV_base!$B$22</definedName>
    <definedName name="Grace_NC">[28]NPV_base!#REF!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[10]Programa!#REF!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[2]PREPARACION!#REF!</definedName>
    <definedName name="Imprimir_área_IM">#REF!</definedName>
    <definedName name="IN2_">[4]Assumptions!#REF!</definedName>
    <definedName name="IN3_">[4]Assumptions!#REF!</definedName>
    <definedName name="ind">#REF!</definedName>
    <definedName name="indicador">[2]PREPARACION!#REF!</definedName>
    <definedName name="INDICE">[10]Programa!#REF!</definedName>
    <definedName name="INE">#REF!</definedName>
    <definedName name="INF">[26]SUPUESTOS!A$21</definedName>
    <definedName name="inflation">#REF!</definedName>
    <definedName name="INGOES96">#REF!</definedName>
    <definedName name="institution">#REF!</definedName>
    <definedName name="interes2">'[2]EVALUACIÓN PRIVADA'!#REF!</definedName>
    <definedName name="interes3">'[2]EVALUACIÓN PRIVADA'!#REF!</definedName>
    <definedName name="Interest_IDA">[28]NPV_base!$B$24</definedName>
    <definedName name="Interest_NC">[28]NPV_base!#REF!</definedName>
    <definedName name="InterestRate">#REF!</definedName>
    <definedName name="intext">#REF!</definedName>
    <definedName name="intint">#REF!</definedName>
    <definedName name="ipc">#REF!</definedName>
    <definedName name="ipc98j">[10]Programa!#REF!</definedName>
    <definedName name="ipc98s">#REF!</definedName>
    <definedName name="ISSS96">#REF!</definedName>
    <definedName name="ISTA96">#REF!</definedName>
    <definedName name="J_MAE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'[33]J(Priv.Cap)'!#REF!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'[34]J(Priv.Cap)'!#REF!</definedName>
    <definedName name="kkkkkkkk" hidden="1">{"Riqfin97",#N/A,FALSE,"Tran";"Riqfinpro",#N/A,FALSE,"Tran"}</definedName>
    <definedName name="KMdeRed2">'[2]EVALUACIÓN PRIVADA'!#REF!</definedName>
    <definedName name="KMdeRed3">'[2]EVALUACIÓN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>#REF!</definedName>
    <definedName name="LIBOR3">[26]SUPUESTOS!$A$12:$IV$12</definedName>
    <definedName name="LIBOR6">[26]SUPUESTOS!A$11</definedName>
    <definedName name="liqc">[10]Programa!#REF!</definedName>
    <definedName name="liqd">[10]Programa!#REF!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OFFSET([22]Code!$M$2,0,0,COUNTA([22]Code!$M:$M)-1,1)</definedName>
    <definedName name="localisationdesc">OFFSET([22]Code!$M$2,0,0,COUNT([22]Code!$M:$M)-1,2)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nodeobra">'[2]EVALUACIÓN SOCIOECONÓMICA'!#REF!</definedName>
    <definedName name="manodeobra2">'[2]EVALUACIÓN SOCIOECONÓMICA'!#REF!</definedName>
    <definedName name="manodeobra3">'[2]EVALUACIÓN SOCIOECONÓMICA'!#REF!</definedName>
    <definedName name="mar">[10]Programa!#REF!</definedName>
    <definedName name="Maturity_IDA">[28]NPV_base!$B$23</definedName>
    <definedName name="Maturity_NC">[28]NPV_base!#REF!</definedName>
    <definedName name="may">[10]Programa!#REF!</definedName>
    <definedName name="MCPI">#REF!</definedName>
    <definedName name="merde" hidden="1">{"Riqfin97",#N/A,FALSE,"Tran";"Riqfinpro",#N/A,FALSE,"Tran"}</definedName>
    <definedName name="MIDDLE">#REF!</definedName>
    <definedName name="ministere">OFFSET([22]Code!$E$2,0,0,COUNTA([22]Code!$E:$E)-1,1)</definedName>
    <definedName name="ministeredesc">OFFSET([22]Code!$E$2,0,0,COUNTA([22]Code!$E:$E)-1,2)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'[2]EVALUACIÓN SOCIOECONÓMICA'!#REF!</definedName>
    <definedName name="montoinversion3">'[2]EVALUACIÓN SOCIOECONÓMICA'!#REF!</definedName>
    <definedName name="mte" hidden="1">{"Riqfin97",#N/A,FALSE,"Tran";"Riqfinpro",#N/A,FALSE,"Tran"}</definedName>
    <definedName name="mul">OFFSET('[16]PROGR&amp;PROJETS_21-22'!$AE$7,0,0,COUNTA('[16]PROGR&amp;PROJETS_21-22'!$O:$O)+165,1)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[12]OPS!#REF!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O_MAS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'[2]EVALUACIÓN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'[2]EVALUACIÓN SOCIOECONÓMICA'!#REF!</definedName>
    <definedName name="otros98">[10]Programa!#REF!</definedName>
    <definedName name="otros98j">[10]Programa!#REF!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>#REF!</definedName>
    <definedName name="parsemestre">#REF!</definedName>
    <definedName name="PARTIDA">[7]SPNF!#REF!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'[35]NOUVEAUX-PROGRAMMES 2012-2013_'!$F$1010</definedName>
    <definedName name="PEACEAGR">#REF!</definedName>
    <definedName name="PERE96">#REF!</definedName>
    <definedName name="petrocaribe">#REF!</definedName>
    <definedName name="PEX">[26]SUPUESTOS!A$14</definedName>
    <definedName name="pib_int">#REF!</definedName>
    <definedName name="pib98j">[10]Programa!#REF!</definedName>
    <definedName name="pib98s">[10]Programa!#REF!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[10]Programa!#REF!</definedName>
    <definedName name="plame98j">[10]Programa!#REF!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[10]Programa!#REF!</definedName>
    <definedName name="plazo98j">[10]Programa!#REF!</definedName>
    <definedName name="plazo98s">#REF!</definedName>
    <definedName name="plazo99">#REF!</definedName>
    <definedName name="posnet2">#REF!</definedName>
    <definedName name="Potencia2">'[2]EVALUACIÓN PRIVADA'!#REF!</definedName>
    <definedName name="Potencia3">'[2]EVALUACIÓN PRIVADA'!#REF!</definedName>
    <definedName name="POUVOIR">#REF!</definedName>
    <definedName name="POUVOIR1">'[25]solde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_Area" localSheetId="0">'Dépenses Sociales 2223'!$A$2:$M$29</definedName>
    <definedName name="PrintArea_SET">#N/A</definedName>
    <definedName name="PRIV0">[36]ASSUMPTIONS!#REF!</definedName>
    <definedName name="PRIV00">[36]ASSUMPTIONS!#REF!</definedName>
    <definedName name="priv1">#REF!</definedName>
    <definedName name="PRIV11">[36]ASSUMPTIONS!#REF!</definedName>
    <definedName name="priv2">#REF!</definedName>
    <definedName name="PRIV22">[36]ASSUMPTIONS!#REF!</definedName>
    <definedName name="PRIV3">[36]ASSUMPTIONS!#REF!</definedName>
    <definedName name="PRIV33">[36]ASSUMPTIONS!#REF!</definedName>
    <definedName name="privada2">'[2]EVALUACIÓN PRIVADA'!#REF!</definedName>
    <definedName name="privada3">'[2]EVALUACIÓN PRIVADA'!#REF!</definedName>
    <definedName name="PROG">[37]Assumptions:Debtind!$B$2:$J$72</definedName>
    <definedName name="progra">#REF!</definedName>
    <definedName name="PROJ">'[37]MT-Low:Income'!$B$2:$N$57</definedName>
    <definedName name="Prposition_desafectation" hidden="1">{"Riqfin97",#N/A,FALSE,"Tran";"Riqfinpro",#N/A,FALSE,"Tran"}</definedName>
    <definedName name="PUBL00">[36]ASSUMPTIONS!#REF!</definedName>
    <definedName name="PUBL11">[36]ASSUMPTIONS!#REF!</definedName>
    <definedName name="PUBL2">[36]ASSUMPTIONS!#REF!</definedName>
    <definedName name="PUBL22">[36]ASSUMPTIONS!#REF!</definedName>
    <definedName name="PUBL33">[36]ASSUMPTIONS!#REF!</definedName>
    <definedName name="PUBL5">[36]ASSUMPTIONS!#REF!</definedName>
    <definedName name="PUBL55">[36]ASSUMPTIONS!#REF!</definedName>
    <definedName name="PUBL6">[36]ASSUMPTIONS!#REF!</definedName>
    <definedName name="PUBL66">[36]ASSUMPTIONS!#REF!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'[34]J(Priv.Cap)'!#REF!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'[12]CGvt Rev'!#REF!</definedName>
    <definedName name="REA">[20]Liste!#REF!</definedName>
    <definedName name="Realprint">#REF!</definedName>
    <definedName name="Recorder">#REF!</definedName>
    <definedName name="reference">OFFSET(#REF!,0,0,COUNTA(#REF!),3)</definedName>
    <definedName name="renegocia">[10]Programa!#REF!</definedName>
    <definedName name="RESTNFPS">#REF!</definedName>
    <definedName name="RESTNFPS_">#REF!</definedName>
    <definedName name="RESUM_0612">#REF!</definedName>
    <definedName name="REVENUE_">'[12]CGvt Rev'!#REF!</definedName>
    <definedName name="rf">[10]Programa!#REF!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[38]EERProfile!$B$2</definedName>
    <definedName name="RgCName">[38]EERProfile!$A$2</definedName>
    <definedName name="RgFdBaseYr">[38]EERProfile!$O$2</definedName>
    <definedName name="RgFdBper">[38]EERProfile!$M$2</definedName>
    <definedName name="RgFdDefBaseYr">[38]EERProfile!$P$2</definedName>
    <definedName name="RgFdEper">[38]EERProfile!$N$2</definedName>
    <definedName name="RgFdGrFoot">[38]EERProfile!$AC$2</definedName>
    <definedName name="RgFdGrSeries">[38]EERProfile!$AA$2:$AA$7</definedName>
    <definedName name="RgFdGrSeriesVal">[38]EERProfile!$AB$2:$AB$7</definedName>
    <definedName name="RgFdGrType">[38]EERProfile!$Z$2</definedName>
    <definedName name="RgFdPartCseries">[38]EERProfile!$K$2</definedName>
    <definedName name="RgFdPartCsource">#REF!</definedName>
    <definedName name="RgFdPartEseries">#REF!</definedName>
    <definedName name="RgFdPartEsource">#REF!</definedName>
    <definedName name="RgFdPartUserFile">[38]EERProfile!$L$2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[38]EERProfile!$G$2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'[2]EVALUACIÓN SOCIOECONÓMICA'!#REF!</definedName>
    <definedName name="RPCDivisa3">'[2]EVALUACIÓN SOCIOECONÓMICA'!#REF!</definedName>
    <definedName name="rpcmanodeobra">'[2]EVALUACIÓN SOCIOECONÓMICA'!#REF!</definedName>
    <definedName name="RPCManodeobra2">'[2]EVALUACIÓN SOCIOECONÓMICA'!#REF!</definedName>
    <definedName name="RPCManodeobra3">'[2]EVALUACIÓN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>#REF!</definedName>
    <definedName name="SECTEUR1">'[25]solde des crédits'!$B$12</definedName>
    <definedName name="secteurdesc">OFFSET([22]Code!$C$2,0,0,COUNTA([22]Code!$C:$C)-1,2)</definedName>
    <definedName name="section">OFFSET([22]Code!$I$2,0,0,COUNTA([22]Code!$I:$I)-1,1)</definedName>
    <definedName name="sectiondesc">OFFSET([22]Code!$I$2,0,0,COUNTA([22]Code!$I:$I)-1,2)</definedName>
    <definedName name="SECTORES">[7]SPNF!#REF!</definedName>
    <definedName name="sel24a">'[2]EVALUACIÓN SOCIOECONÓMICA'!#REF!</definedName>
    <definedName name="sel34a">'[2]EVALUACIÓN SOCIOECONÓMICA'!#REF!</definedName>
    <definedName name="Selec2">'[2]EVALUACIÓN PRIVADA'!#REF!</definedName>
    <definedName name="Selec3">'[2]EVALUACIÓN PRIVADA'!#REF!</definedName>
    <definedName name="selección2">[2]ALTERNATIVAS!#REF!</definedName>
    <definedName name="selección3">[2]ALTERNATIVAS!#REF!</definedName>
    <definedName name="Selected_Economic_and_Financial_Indicators">#REF!</definedName>
    <definedName name="selImpuestos">'[2]EVALUACIÓN PRIVADA'!#REF!</definedName>
    <definedName name="selImpuestos2">'[2]EVALUACIÓN PRIVADA'!#REF!</definedName>
    <definedName name="selImpuestos3">'[2]EVALUACIÓN PRIVADA'!#REF!</definedName>
    <definedName name="selx">[2]PREPARACION!#REF!</definedName>
    <definedName name="sens41">'[2]ANÁLISIS DE SENSIBILIDAD'!#REF!</definedName>
    <definedName name="ser" hidden="1">{"Riqfin97",#N/A,FALSE,"Tran";"Riqfinpro",#N/A,FALSE,"Tran"}</definedName>
    <definedName name="service">OFFSET([22]Code!$K$2,0,0,COUNTA([22]Code!$K:$K)-1,1)</definedName>
    <definedName name="servicedesc">OFFSET([22]Code!$K$2,0,0,COUNTA([22]Code!$K:$K)-1,2)</definedName>
    <definedName name="sexe">OFFSET([22]Code!#REF!,0,0,COUNTA([22]Code!#REF!)-1,1)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'[26]SFISCAL-MOD'!$A$146:$IV$146</definedName>
    <definedName name="sisfin2">#REF!</definedName>
    <definedName name="SISTEMA_BANCARIO_NACIONAL">#REF!</definedName>
    <definedName name="Socioeconómica1">'[2]EVALUACIÓN SOCIOECONÓMICA'!#REF!</definedName>
    <definedName name="socioeconómica2">'[2]EVALUACIÓN SOCIOECONÓMICA'!#REF!</definedName>
    <definedName name="Socioeconomica3">'[2]EVALUACIÓN SOCIOECONÓMICA'!#REF!</definedName>
    <definedName name="socioeconómica3">'[2]EVALUACIÓN SOCIOECONÓMICA'!#REF!</definedName>
    <definedName name="SS">[39]IMATA!$B$45:$B$108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[32]NA!#REF!</definedName>
    <definedName name="Summary_Accounts_SR_table">#REF!</definedName>
    <definedName name="SUMTAB">[40]CPI:NA!$A$272:$R$990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'[28]Table 6'!$A$3:$AR$61</definedName>
    <definedName name="Table_stress">[28]SR_Table_Stress!$A$1:$V$75</definedName>
    <definedName name="Table1">#REF!</definedName>
    <definedName name="Table2">#REF!</definedName>
    <definedName name="Table5">[41]Stfrprtables!#REF!</definedName>
    <definedName name="Table8">#REF!</definedName>
    <definedName name="Tarifa">'[2]EVALUACIÓN PRIVADA'!#REF!</definedName>
    <definedName name="Tarifa2">'[2]EVALUACIÓN PRIVADA'!#REF!</definedName>
    <definedName name="Tarifa3">'[2]EVALUACIÓN PRIVADA'!#REF!</definedName>
    <definedName name="TarifaS2">'[2]EVALUACIÓN SOCIOECONÓMICA'!#REF!</definedName>
    <definedName name="TarifaS3">'[2]EVALUACIÓN SOCIOECONÓMICA'!#REF!</definedName>
    <definedName name="TAUX">#REF!</definedName>
    <definedName name="TAUX1">#REF!</definedName>
    <definedName name="TauxdeChange">#REF!</definedName>
    <definedName name="TCN">[26]SREAL!A$158</definedName>
    <definedName name="TECHNICIENDEPB">[20]Liste!#REF!</definedName>
    <definedName name="TINIT">#N/A</definedName>
    <definedName name="TINT">SUM(#REF!)</definedName>
    <definedName name="TINT2">#REF!</definedName>
    <definedName name="títulos">#REF!</definedName>
    <definedName name="tj" hidden="1">{"Riqfin97",#N/A,FALSE,"Tran";"Riqfinpro",#N/A,FALSE,"Tran"}</definedName>
    <definedName name="TMG_D">[21]Q5!$E$23:$AH$23</definedName>
    <definedName name="TMGO">#N/A</definedName>
    <definedName name="Total1a">'[2]EVALUACIÓN SOCIOECONÓMICA'!#REF!</definedName>
    <definedName name="Total1ap">'[2]EVALUACIÓN PRIVADA'!#REF!</definedName>
    <definedName name="Total2">'[2]EVALUACIÓN SOCIOECONÓMICA'!#REF!</definedName>
    <definedName name="Total2a">'[2]EVALUACIÓN SOCIOECONÓMICA'!#REF!</definedName>
    <definedName name="Total3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OFFSET('[16]PROGR&amp;PROJETS_21-22'!$W$7,0,0,COUNTA('[16]PROGR&amp;PROJETS_21-22'!$O:$O)+165,1)</definedName>
    <definedName name="tp_21">OFFSET([16]dataPIP!$J$2,0,0,COUNTA([16]dataPIP!$A:$A)-1,1)</definedName>
    <definedName name="trans">#REF!</definedName>
    <definedName name="TRAS">#N/A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[42]M!#REF!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[20]Liste!#REF!</definedName>
    <definedName name="U_DETTE">#REF!</definedName>
    <definedName name="UEH">#REF!</definedName>
    <definedName name="usuarios2">'[2]EVALUACIÓN PRIVADA'!#REF!</definedName>
    <definedName name="usuarios3">'[2]EVALUACIÓN PRIVADA'!#REF!</definedName>
    <definedName name="usuariosS2">'[2]EVALUACIÓN SOCIOECONÓMICA'!#REF!</definedName>
    <definedName name="usuariosS3">'[2]EVALUACIÓN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'[2]EVALUACIÓN PRIVADA'!#REF!</definedName>
    <definedName name="vadp3">'[2]EVALUACIÓN PRIVADA'!#REF!</definedName>
    <definedName name="vads2">'[2]EVALUACIÓN SOCIOECONÓMICA'!#REF!</definedName>
    <definedName name="vads3">'[2]EVALUACIÓN SOCIOECONÓMICA'!#REF!</definedName>
    <definedName name="vanp">'[2]ANÁLISIS DE SENSIBILIDAD'!#REF!</definedName>
    <definedName name="vanp2">'[2]EVALUACIÓN PRIVADA'!#REF!</definedName>
    <definedName name="vanp3">'[2]EVALUACIÓN PRIVADA'!#REF!</definedName>
    <definedName name="vans2">'[2]EVALUACIÓN SOCIOECONÓMICA'!#REF!</definedName>
    <definedName name="vans3">'[2]EVALUACIÓN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[10]Programa!#REF!</definedName>
    <definedName name="venci98j">[10]Programa!#REF!</definedName>
    <definedName name="venci98s">#REF!</definedName>
    <definedName name="venci99">#REF!</definedName>
    <definedName name="Vida2">'[2]EVALUACIÓN SOCIOECONÓMICA'!#REF!</definedName>
    <definedName name="Vida3">'[2]EVALUACIÓN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'[2]EVALUACIÓN PRIVADA'!#REF!</definedName>
    <definedName name="vpcp3">'[2]EVALUACIÓN PRIVADA'!#REF!</definedName>
    <definedName name="vpcs2">'[2]EVALUACIÓN SOCIOECONÓMICA'!#REF!</definedName>
    <definedName name="vpcs3">'[2]EVALUACIÓN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[42]M!#REF!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'[27]PIB EN CORR'!#REF!</definedName>
    <definedName name="xaa">'[27]PIB EN CORR'!$AV$5:$AV$77</definedName>
    <definedName name="xbb">'[27]PIB EN CORR'!#REF!</definedName>
    <definedName name="XBS">[26]SREAL!A$41</definedName>
    <definedName name="XGS">#REF!</definedName>
    <definedName name="xx" hidden="1">{"Riqfin97",#N/A,FALSE,"Tran";"Riqfinpro",#N/A,FALSE,"Tran"}</definedName>
    <definedName name="xxWRS_1">'[43]Shared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'Dépenses Sociales 2223'!$A$4:$M$29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K7" i="1"/>
  <c r="L7" i="1"/>
  <c r="L23" i="1" s="1"/>
  <c r="L25" i="1" s="1"/>
  <c r="M7" i="1"/>
  <c r="M9" i="1" s="1"/>
  <c r="F8" i="1"/>
  <c r="G8" i="1"/>
  <c r="H8" i="1"/>
  <c r="I8" i="1"/>
  <c r="J8" i="1"/>
  <c r="K8" i="1"/>
  <c r="L8" i="1"/>
  <c r="M8" i="1"/>
  <c r="F9" i="1"/>
  <c r="G9" i="1"/>
  <c r="H9" i="1"/>
  <c r="I9" i="1"/>
  <c r="J9" i="1"/>
  <c r="K9" i="1"/>
  <c r="E11" i="1"/>
  <c r="G11" i="1"/>
  <c r="H11" i="1"/>
  <c r="I11" i="1"/>
  <c r="J11" i="1"/>
  <c r="K11" i="1"/>
  <c r="L11" i="1"/>
  <c r="L13" i="1" s="1"/>
  <c r="M11" i="1"/>
  <c r="F12" i="1"/>
  <c r="G12" i="1"/>
  <c r="H12" i="1"/>
  <c r="I12" i="1"/>
  <c r="J12" i="1"/>
  <c r="K12" i="1"/>
  <c r="L12" i="1"/>
  <c r="M12" i="1"/>
  <c r="F13" i="1"/>
  <c r="G13" i="1"/>
  <c r="H13" i="1"/>
  <c r="I13" i="1"/>
  <c r="J13" i="1"/>
  <c r="K13" i="1"/>
  <c r="M13" i="1"/>
  <c r="E15" i="1"/>
  <c r="G15" i="1"/>
  <c r="H15" i="1"/>
  <c r="I15" i="1"/>
  <c r="J15" i="1"/>
  <c r="K15" i="1"/>
  <c r="L15" i="1"/>
  <c r="M15" i="1"/>
  <c r="F16" i="1"/>
  <c r="G16" i="1"/>
  <c r="H16" i="1"/>
  <c r="I16" i="1"/>
  <c r="J16" i="1"/>
  <c r="K16" i="1"/>
  <c r="L16" i="1"/>
  <c r="M16" i="1"/>
  <c r="F17" i="1"/>
  <c r="G17" i="1"/>
  <c r="H17" i="1"/>
  <c r="I17" i="1"/>
  <c r="J17" i="1"/>
  <c r="K17" i="1"/>
  <c r="L17" i="1"/>
  <c r="M17" i="1"/>
  <c r="E19" i="1"/>
  <c r="G19" i="1"/>
  <c r="H19" i="1"/>
  <c r="I19" i="1"/>
  <c r="J19" i="1"/>
  <c r="K19" i="1"/>
  <c r="L19" i="1"/>
  <c r="M19" i="1"/>
  <c r="F20" i="1"/>
  <c r="G20" i="1"/>
  <c r="H20" i="1"/>
  <c r="I20" i="1"/>
  <c r="J20" i="1"/>
  <c r="K20" i="1"/>
  <c r="L20" i="1"/>
  <c r="M20" i="1"/>
  <c r="F21" i="1"/>
  <c r="G21" i="1"/>
  <c r="H21" i="1"/>
  <c r="I21" i="1"/>
  <c r="J21" i="1"/>
  <c r="K21" i="1"/>
  <c r="L21" i="1"/>
  <c r="M21" i="1"/>
  <c r="B23" i="1"/>
  <c r="C23" i="1"/>
  <c r="E23" i="1"/>
  <c r="F23" i="1"/>
  <c r="G23" i="1"/>
  <c r="H23" i="1"/>
  <c r="I23" i="1"/>
  <c r="K24" i="1" s="1"/>
  <c r="J23" i="1"/>
  <c r="K23" i="1"/>
  <c r="F24" i="1"/>
  <c r="G24" i="1"/>
  <c r="H24" i="1"/>
  <c r="I24" i="1"/>
  <c r="J24" i="1"/>
  <c r="F25" i="1"/>
  <c r="G25" i="1"/>
  <c r="H25" i="1"/>
  <c r="J25" i="1"/>
  <c r="K25" i="1"/>
  <c r="L9" i="1" l="1"/>
  <c r="M23" i="1"/>
  <c r="M25" i="1" s="1"/>
  <c r="I25" i="1"/>
  <c r="L24" i="1"/>
  <c r="M24" i="1" l="1"/>
</calcChain>
</file>

<file path=xl/sharedStrings.xml><?xml version="1.0" encoding="utf-8"?>
<sst xmlns="http://schemas.openxmlformats.org/spreadsheetml/2006/main" count="22" uniqueCount="13">
  <si>
    <t xml:space="preserve"> </t>
  </si>
  <si>
    <t>N.B.: Le taux de croissance est calculé en glissement annuel.</t>
  </si>
  <si>
    <t>Source. DGB</t>
  </si>
  <si>
    <t>Taux de croissance (en pourcentage)</t>
  </si>
  <si>
    <t xml:space="preserve">Taux d'execution </t>
  </si>
  <si>
    <t>Total</t>
  </si>
  <si>
    <t>Ministère des Affaires sociales et du Travail</t>
  </si>
  <si>
    <t xml:space="preserve">Ministère de la Santé publique et de la population </t>
  </si>
  <si>
    <t>Ministère de l'Education nationale et de la formation professionnelle</t>
  </si>
  <si>
    <t>Ministère de l'agriculture, des ressources naturelles, et du développement rural</t>
  </si>
  <si>
    <t xml:space="preserve">BUDGET
INITIAL
2022-2023
</t>
  </si>
  <si>
    <t>REALISATION
2021-2022</t>
  </si>
  <si>
    <t>BUDGET 
INITIAL
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</si>
</sst>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0" borderId="0" xfId="1" applyFont="1"/>
    <xf numFmtId="0" fontId="2" fillId="0" borderId="1" xfId="1" applyFont="1" applyBorder="1" applyAlignment="1">
      <alignment vertical="top"/>
    </xf>
    <xf numFmtId="0" fontId="1" fillId="2" borderId="1" xfId="1" applyFill="1" applyBorder="1"/>
    <xf numFmtId="0" fontId="1" fillId="0" borderId="1" xfId="1" applyBorder="1"/>
    <xf numFmtId="0" fontId="1" fillId="3" borderId="1" xfId="1" applyFill="1" applyBorder="1"/>
    <xf numFmtId="0" fontId="2" fillId="0" borderId="0" xfId="2" applyAlignment="1">
      <alignment vertical="top" wrapText="1"/>
    </xf>
    <xf numFmtId="164" fontId="2" fillId="0" borderId="0" xfId="2" applyNumberFormat="1" applyFont="1" applyAlignment="1">
      <alignment vertical="top"/>
    </xf>
    <xf numFmtId="0" fontId="2" fillId="2" borderId="0" xfId="2" applyNumberFormat="1" applyFill="1" applyAlignment="1">
      <alignment vertical="top" wrapText="1"/>
    </xf>
    <xf numFmtId="0" fontId="2" fillId="0" borderId="0" xfId="2" applyNumberFormat="1" applyAlignment="1">
      <alignment vertical="top" wrapText="1"/>
    </xf>
    <xf numFmtId="164" fontId="2" fillId="3" borderId="0" xfId="2" applyNumberFormat="1" applyFill="1" applyAlignment="1">
      <alignment vertical="top" wrapText="1"/>
    </xf>
    <xf numFmtId="0" fontId="2" fillId="0" borderId="0" xfId="2" applyNumberFormat="1" applyFont="1" applyAlignment="1">
      <alignment horizontal="left" vertical="top" wrapText="1" indent="1"/>
    </xf>
    <xf numFmtId="1" fontId="2" fillId="0" borderId="0" xfId="2" applyNumberFormat="1" applyFont="1" applyAlignment="1">
      <alignment vertical="top"/>
    </xf>
    <xf numFmtId="165" fontId="2" fillId="2" borderId="0" xfId="3" applyNumberFormat="1" applyFont="1" applyFill="1"/>
    <xf numFmtId="165" fontId="2" fillId="3" borderId="0" xfId="3" applyNumberFormat="1" applyFont="1" applyFill="1" applyAlignment="1">
      <alignment vertical="top" wrapText="1"/>
    </xf>
    <xf numFmtId="0" fontId="2" fillId="0" borderId="0" xfId="2" applyNumberFormat="1" applyFont="1" applyAlignment="1">
      <alignment horizontal="left" vertical="top" wrapText="1"/>
    </xf>
    <xf numFmtId="43" fontId="2" fillId="2" borderId="0" xfId="3" applyFont="1" applyFill="1" applyAlignment="1">
      <alignment vertical="top" wrapText="1"/>
    </xf>
    <xf numFmtId="43" fontId="2" fillId="0" borderId="0" xfId="2" applyNumberFormat="1" applyFont="1" applyAlignment="1">
      <alignment vertical="top"/>
    </xf>
    <xf numFmtId="43" fontId="2" fillId="0" borderId="0" xfId="3" applyFont="1" applyAlignment="1">
      <alignment vertical="top"/>
    </xf>
    <xf numFmtId="165" fontId="2" fillId="2" borderId="0" xfId="3" applyNumberFormat="1" applyFont="1" applyFill="1" applyAlignment="1">
      <alignment vertical="top" wrapText="1"/>
    </xf>
    <xf numFmtId="0" fontId="2" fillId="0" borderId="0" xfId="2" applyNumberFormat="1" applyFont="1" applyAlignment="1">
      <alignment vertical="top" wrapText="1"/>
    </xf>
    <xf numFmtId="0" fontId="2" fillId="0" borderId="0" xfId="1" applyFont="1" applyAlignment="1">
      <alignment vertical="top"/>
    </xf>
    <xf numFmtId="43" fontId="0" fillId="2" borderId="0" xfId="3" applyFont="1" applyFill="1"/>
    <xf numFmtId="0" fontId="2" fillId="0" borderId="0" xfId="2" applyFont="1" applyAlignment="1">
      <alignment vertical="top"/>
    </xf>
    <xf numFmtId="43" fontId="2" fillId="3" borderId="0" xfId="3" applyFont="1" applyFill="1" applyAlignment="1">
      <alignment vertical="top" wrapText="1"/>
    </xf>
    <xf numFmtId="0" fontId="2" fillId="2" borderId="0" xfId="2" applyFill="1" applyBorder="1" applyAlignment="1">
      <alignment horizontal="center" vertical="top" wrapText="1"/>
    </xf>
    <xf numFmtId="0" fontId="2" fillId="3" borderId="0" xfId="2" applyFill="1" applyBorder="1" applyAlignment="1">
      <alignment horizontal="center" vertical="top" wrapText="1"/>
    </xf>
    <xf numFmtId="0" fontId="1" fillId="0" borderId="0" xfId="1" applyBorder="1"/>
    <xf numFmtId="0" fontId="1" fillId="5" borderId="1" xfId="1" applyFill="1" applyBorder="1"/>
    <xf numFmtId="0" fontId="1" fillId="5" borderId="0" xfId="1" applyFill="1"/>
    <xf numFmtId="0" fontId="1" fillId="0" borderId="2" xfId="1" applyBorder="1"/>
    <xf numFmtId="0" fontId="2" fillId="0" borderId="1" xfId="2" applyFont="1" applyBorder="1" applyAlignment="1">
      <alignment horizontal="centerContinuous" vertical="top"/>
    </xf>
    <xf numFmtId="0" fontId="2" fillId="0" borderId="0" xfId="2" applyFont="1" applyAlignment="1">
      <alignment horizontal="centerContinuous" vertical="top"/>
    </xf>
    <xf numFmtId="0" fontId="1" fillId="0" borderId="0" xfId="1" applyAlignment="1">
      <alignment horizontal="centerContinuous"/>
    </xf>
    <xf numFmtId="17" fontId="3" fillId="5" borderId="2" xfId="1" applyNumberFormat="1" applyFont="1" applyFill="1" applyBorder="1" applyAlignment="1">
      <alignment horizontal="center" vertical="center"/>
    </xf>
    <xf numFmtId="17" fontId="3" fillId="5" borderId="1" xfId="1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center" vertical="top" wrapText="1"/>
    </xf>
    <xf numFmtId="0" fontId="3" fillId="5" borderId="0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0" fontId="3" fillId="5" borderId="0" xfId="2" applyFont="1" applyFill="1" applyBorder="1" applyAlignment="1">
      <alignment horizontal="center" vertical="top" wrapText="1"/>
    </xf>
  </cellXfs>
  <cellStyles count="4">
    <cellStyle name="Milliers 2" xfId="3" xr:uid="{9D215269-D287-451E-89F7-7CCC4BA47E70}"/>
    <cellStyle name="Normal" xfId="0" builtinId="0"/>
    <cellStyle name="Normal 2" xfId="1" xr:uid="{D49220E0-9DDC-4EE7-B419-446F74646559}"/>
    <cellStyle name="Normal_Budget execution_FY06-10 " xfId="2" xr:uid="{779D760F-358D-432C-9C02-9A17B3B336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b_depb/Desktop/Rapport_Suivi_Execution%20_Budget/Rapports%20%20Solde%20&amp;%20Tofe%20DEPB_JRM_Initial_Ex.22-23/Depenses%20Socia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ses Sociales 2021"/>
      <sheetName val="Depenses Sociales 2122"/>
      <sheetName val="Depenses Sociales 2223"/>
    </sheetNames>
    <sheetDataSet>
      <sheetData sheetId="0">
        <row r="23">
          <cell r="F23">
            <v>1355.00725147</v>
          </cell>
        </row>
      </sheetData>
      <sheetData sheetId="1">
        <row r="7">
          <cell r="F7">
            <v>71.255516370000009</v>
          </cell>
          <cell r="G7">
            <v>188.91525995000001</v>
          </cell>
          <cell r="H7">
            <v>327.0894998899999</v>
          </cell>
          <cell r="I7">
            <v>98.323068230000004</v>
          </cell>
          <cell r="J7">
            <v>144.6219897</v>
          </cell>
          <cell r="K7">
            <v>146.47561623000001</v>
          </cell>
          <cell r="L7">
            <v>99.948149069999999</v>
          </cell>
          <cell r="M7">
            <v>86.092993509999985</v>
          </cell>
        </row>
        <row r="11">
          <cell r="G11">
            <v>2266.9068972700006</v>
          </cell>
          <cell r="H11">
            <v>2453.6262333299992</v>
          </cell>
          <cell r="I11">
            <v>726.36262190999992</v>
          </cell>
          <cell r="J11">
            <v>1988.9386628200002</v>
          </cell>
          <cell r="K11">
            <v>1317.0158077900001</v>
          </cell>
          <cell r="L11">
            <v>1327.1889764499997</v>
          </cell>
          <cell r="M11">
            <v>1756.7798730999998</v>
          </cell>
        </row>
        <row r="13">
          <cell r="F13">
            <v>-85.890487232358282</v>
          </cell>
        </row>
        <row r="15">
          <cell r="F15">
            <v>323.04958099999999</v>
          </cell>
          <cell r="G15">
            <v>698.78723591999994</v>
          </cell>
          <cell r="H15">
            <v>712.88707444000011</v>
          </cell>
          <cell r="I15">
            <v>343.97195011000002</v>
          </cell>
          <cell r="J15">
            <v>410.04837914000001</v>
          </cell>
          <cell r="K15">
            <v>455.90814405000003</v>
          </cell>
          <cell r="L15">
            <v>385.58578115000006</v>
          </cell>
          <cell r="M15">
            <v>470.23083888000002</v>
          </cell>
        </row>
        <row r="19">
          <cell r="F19">
            <v>7.57247337</v>
          </cell>
          <cell r="G19">
            <v>146.86193152000001</v>
          </cell>
          <cell r="H19">
            <v>203.73754169999998</v>
          </cell>
          <cell r="I19">
            <v>69.412696260000004</v>
          </cell>
          <cell r="J19">
            <v>97.684830900000009</v>
          </cell>
          <cell r="K19">
            <v>147.96355699</v>
          </cell>
          <cell r="L19">
            <v>82.380124519999995</v>
          </cell>
          <cell r="M19">
            <v>105.76095076</v>
          </cell>
        </row>
        <row r="23">
          <cell r="G23">
            <v>3301.4713246600004</v>
          </cell>
          <cell r="H23">
            <v>3697.340349359999</v>
          </cell>
          <cell r="I23">
            <v>1238.0703365100001</v>
          </cell>
          <cell r="J23">
            <v>2641.2938625600004</v>
          </cell>
          <cell r="K23">
            <v>2067.3631250600001</v>
          </cell>
          <cell r="L23">
            <v>1895.1030311899997</v>
          </cell>
          <cell r="M23">
            <v>2418.8646562499998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3616-9704-426E-B879-F455EE388EEE}">
  <sheetPr>
    <tabColor rgb="FFFF0000"/>
    <pageSetUpPr fitToPage="1"/>
  </sheetPr>
  <dimension ref="A2:M34"/>
  <sheetViews>
    <sheetView tabSelected="1" view="pageBreakPreview" zoomScaleNormal="100" zoomScaleSheetLayoutView="100" workbookViewId="0">
      <pane xSplit="1" ySplit="5" topLeftCell="B6" activePane="bottomRight" state="frozen"/>
      <selection activeCell="E981" sqref="E981"/>
      <selection pane="topRight" activeCell="E981" sqref="E981"/>
      <selection pane="bottomLeft" activeCell="E981" sqref="E981"/>
      <selection pane="bottomRight" activeCell="P19" sqref="P19"/>
    </sheetView>
  </sheetViews>
  <sheetFormatPr baseColWidth="10" defaultColWidth="10.28515625" defaultRowHeight="12.75" x14ac:dyDescent="0.2"/>
  <cols>
    <col min="1" max="1" width="34.85546875" style="1" customWidth="1"/>
    <col min="2" max="2" width="14.85546875" style="2" customWidth="1"/>
    <col min="3" max="3" width="17.42578125" style="3" customWidth="1"/>
    <col min="4" max="4" width="1.42578125" style="1" hidden="1" customWidth="1"/>
    <col min="5" max="5" width="16.140625" style="2" customWidth="1"/>
    <col min="6" max="13" width="10.85546875" style="1" customWidth="1"/>
    <col min="14" max="16384" width="10.28515625" style="1"/>
  </cols>
  <sheetData>
    <row r="2" spans="1:13" ht="16.5" customHeight="1" x14ac:dyDescent="0.2">
      <c r="A2" s="36"/>
      <c r="B2" s="36"/>
      <c r="C2" s="36"/>
      <c r="D2" s="37"/>
      <c r="E2" s="36"/>
      <c r="F2" s="37"/>
      <c r="G2" s="37"/>
      <c r="H2" s="37"/>
      <c r="I2" s="37"/>
      <c r="J2" s="37"/>
      <c r="K2" s="37"/>
      <c r="L2" s="37"/>
      <c r="M2" s="37"/>
    </row>
    <row r="3" spans="1:13" ht="9.75" customHeight="1" x14ac:dyDescent="0.2">
      <c r="A3" s="8"/>
      <c r="B3" s="36"/>
      <c r="C3" s="35"/>
      <c r="D3" s="8"/>
      <c r="E3" s="35"/>
      <c r="F3" s="8"/>
      <c r="G3" s="8"/>
      <c r="H3" s="8"/>
      <c r="I3" s="8"/>
      <c r="J3" s="8"/>
      <c r="K3" s="8"/>
      <c r="L3" s="8"/>
      <c r="M3" s="8"/>
    </row>
    <row r="4" spans="1:13" ht="19.5" customHeight="1" x14ac:dyDescent="0.2">
      <c r="A4" s="34"/>
      <c r="B4" s="40" t="s">
        <v>12</v>
      </c>
      <c r="C4" s="42" t="s">
        <v>11</v>
      </c>
      <c r="D4" s="33"/>
      <c r="E4" s="44" t="s">
        <v>10</v>
      </c>
      <c r="F4" s="38">
        <v>44835</v>
      </c>
      <c r="G4" s="38">
        <v>44866</v>
      </c>
      <c r="H4" s="38">
        <v>44896</v>
      </c>
      <c r="I4" s="38">
        <v>44927</v>
      </c>
      <c r="J4" s="38">
        <v>44958</v>
      </c>
      <c r="K4" s="38">
        <v>44986</v>
      </c>
      <c r="L4" s="38">
        <v>45017</v>
      </c>
      <c r="M4" s="38">
        <v>45047</v>
      </c>
    </row>
    <row r="5" spans="1:13" ht="29.25" customHeight="1" x14ac:dyDescent="0.2">
      <c r="A5" s="8"/>
      <c r="B5" s="41"/>
      <c r="C5" s="43"/>
      <c r="D5" s="32"/>
      <c r="E5" s="41"/>
      <c r="F5" s="39"/>
      <c r="G5" s="39"/>
      <c r="H5" s="39"/>
      <c r="I5" s="39"/>
      <c r="J5" s="39"/>
      <c r="K5" s="39"/>
      <c r="L5" s="39"/>
      <c r="M5" s="39"/>
    </row>
    <row r="6" spans="1:13" ht="13.5" customHeight="1" x14ac:dyDescent="0.2">
      <c r="A6" s="31"/>
      <c r="B6" s="29"/>
      <c r="C6" s="30"/>
      <c r="E6" s="29"/>
      <c r="F6" s="25"/>
      <c r="G6" s="25"/>
      <c r="H6" s="25"/>
      <c r="I6" s="25"/>
      <c r="J6" s="25"/>
      <c r="K6" s="25"/>
      <c r="L6" s="25"/>
      <c r="M6" s="25"/>
    </row>
    <row r="7" spans="1:13" s="10" customFormat="1" ht="32.25" customHeight="1" x14ac:dyDescent="0.25">
      <c r="A7" s="19" t="s">
        <v>9</v>
      </c>
      <c r="B7" s="23">
        <v>2554.5043324000003</v>
      </c>
      <c r="C7" s="18">
        <v>1968.04368785</v>
      </c>
      <c r="D7" s="13"/>
      <c r="E7" s="23">
        <f>2943567377.55/10^6</f>
        <v>2943.5673775500004</v>
      </c>
      <c r="F7" s="22">
        <v>0</v>
      </c>
      <c r="G7" s="16">
        <f>170401598.34/10^6</f>
        <v>170.40159833999999</v>
      </c>
      <c r="H7" s="16">
        <f>173431410.57/10^6</f>
        <v>173.43141057</v>
      </c>
      <c r="I7" s="16">
        <f>109173746.08/10^6</f>
        <v>109.17374608</v>
      </c>
      <c r="J7" s="16">
        <f>120307591.17/10^6</f>
        <v>120.30759116999999</v>
      </c>
      <c r="K7" s="16">
        <f>166186078.83/10^6</f>
        <v>166.18607883000001</v>
      </c>
      <c r="L7" s="16">
        <f>194916228.94/10^6</f>
        <v>194.91622894</v>
      </c>
      <c r="M7" s="16">
        <f>141576034.82/10^6</f>
        <v>141.57603481999999</v>
      </c>
    </row>
    <row r="8" spans="1:13" s="10" customFormat="1" ht="17.25" customHeight="1" x14ac:dyDescent="0.25">
      <c r="A8" s="15" t="s">
        <v>4</v>
      </c>
      <c r="B8" s="20"/>
      <c r="C8" s="28" t="s">
        <v>0</v>
      </c>
      <c r="D8" s="13"/>
      <c r="E8" s="12"/>
      <c r="F8" s="11">
        <f>(F7)/E7*100</f>
        <v>0</v>
      </c>
      <c r="G8" s="11">
        <f>(F7+G7)/$E$7*100</f>
        <v>5.7889484589216096</v>
      </c>
      <c r="H8" s="11">
        <f>(F7+G7+H7)/$E$7*100</f>
        <v>11.680826861051171</v>
      </c>
      <c r="I8" s="11">
        <f>(F7+G7+H7+I7)/$E$7*100</f>
        <v>15.389719238125544</v>
      </c>
      <c r="J8" s="11">
        <f>(F7+G7+H7+I7+J7)/$E$7*100</f>
        <v>19.476854871152394</v>
      </c>
      <c r="K8" s="11">
        <f>(F7+G7+H7+I7+J7+K7)/$E$7*100</f>
        <v>25.122592084353901</v>
      </c>
      <c r="L8" s="11">
        <f>(F7+G7+H7+I7+J7+K7+L7)/$E$7*100</f>
        <v>31.744360976976743</v>
      </c>
      <c r="M8" s="11">
        <f>(F7+G7+H7+I7+J7+K7+L7+M7)/$E$7*100</f>
        <v>36.554036335515235</v>
      </c>
    </row>
    <row r="9" spans="1:13" s="10" customFormat="1" ht="17.25" customHeight="1" x14ac:dyDescent="0.25">
      <c r="A9" s="15" t="s">
        <v>3</v>
      </c>
      <c r="B9" s="20"/>
      <c r="C9" s="28"/>
      <c r="D9" s="13"/>
      <c r="E9" s="12"/>
      <c r="F9" s="11">
        <f>(F7/'[44]Depenses Sociales 2122'!F7-1)*100</f>
        <v>-100</v>
      </c>
      <c r="G9" s="11">
        <f>(G7/'[44]Depenses Sociales 2122'!G7-1)*100</f>
        <v>-9.7999820739203436</v>
      </c>
      <c r="H9" s="11">
        <f>(H7/'[44]Depenses Sociales 2122'!H7-1)*100</f>
        <v>-46.97738367378809</v>
      </c>
      <c r="I9" s="11">
        <f>(I7/'[44]Depenses Sociales 2122'!I7-1)*100</f>
        <v>11.035739674658851</v>
      </c>
      <c r="J9" s="11">
        <f>(J7/'[44]Depenses Sociales 2122'!J7-1)*100</f>
        <v>-16.812380040156516</v>
      </c>
      <c r="K9" s="11">
        <f>(K7/'[44]Depenses Sociales 2122'!K7-1)*100</f>
        <v>13.456480407667382</v>
      </c>
      <c r="L9" s="11">
        <f>(L7/'[44]Depenses Sociales 2122'!L7-1)*100</f>
        <v>95.017347248209518</v>
      </c>
      <c r="M9" s="11">
        <f>(M7/'[44]Depenses Sociales 2122'!M7-1)*100</f>
        <v>64.445478137028033</v>
      </c>
    </row>
    <row r="10" spans="1:13" s="10" customFormat="1" ht="9" customHeight="1" x14ac:dyDescent="0.25">
      <c r="A10" s="15"/>
      <c r="B10" s="20"/>
      <c r="C10" s="28"/>
      <c r="D10" s="13"/>
      <c r="E10" s="12"/>
      <c r="F10" s="27"/>
      <c r="G10" s="27"/>
      <c r="H10" s="27"/>
      <c r="I10" s="27"/>
      <c r="J10" s="27"/>
      <c r="K10" s="27"/>
      <c r="L10" s="27"/>
      <c r="M10" s="27"/>
    </row>
    <row r="11" spans="1:13" s="10" customFormat="1" ht="30" customHeight="1" x14ac:dyDescent="0.25">
      <c r="A11" s="24" t="s">
        <v>8</v>
      </c>
      <c r="B11" s="23">
        <v>23002.50355455</v>
      </c>
      <c r="C11" s="18">
        <v>20781.465387649998</v>
      </c>
      <c r="D11" s="13"/>
      <c r="E11" s="23">
        <f>25928701993.34/10^6</f>
        <v>25928.701993340001</v>
      </c>
      <c r="F11" s="16">
        <v>18.607520100000002</v>
      </c>
      <c r="G11" s="16">
        <f>2939157568.35/10^6</f>
        <v>2939.15756835</v>
      </c>
      <c r="H11" s="16">
        <f>3068053168.07/10^6</f>
        <v>3068.0531680700001</v>
      </c>
      <c r="I11" s="16">
        <f>289999521.9/10^6</f>
        <v>289.99952189999999</v>
      </c>
      <c r="J11" s="16">
        <f>1799149163.73/10^6</f>
        <v>1799.1491637300001</v>
      </c>
      <c r="K11" s="16">
        <f>2340726724.16/10^6</f>
        <v>2340.7267241599998</v>
      </c>
      <c r="L11" s="16">
        <f>3126795780.68/10^6</f>
        <v>3126.79578068</v>
      </c>
      <c r="M11" s="16">
        <f>1995359893.24/10^6</f>
        <v>1995.35989324</v>
      </c>
    </row>
    <row r="12" spans="1:13" s="10" customFormat="1" ht="16.5" customHeight="1" x14ac:dyDescent="0.25">
      <c r="A12" s="15" t="s">
        <v>4</v>
      </c>
      <c r="B12" s="20"/>
      <c r="C12" s="28"/>
      <c r="D12" s="13"/>
      <c r="E12" s="12"/>
      <c r="F12" s="11">
        <f>(F11/E11)*100</f>
        <v>7.1764178958050026E-2</v>
      </c>
      <c r="G12" s="11">
        <f>(F11+G11)/$E$11*100</f>
        <v>11.407301025750252</v>
      </c>
      <c r="H12" s="11">
        <f>(F11+G11+H11)/$E$11*100</f>
        <v>23.239953384738584</v>
      </c>
      <c r="I12" s="11">
        <f>(F11+G11+H11+I11)/$E$11*100</f>
        <v>24.358403209085708</v>
      </c>
      <c r="J12" s="11">
        <f>(F11+G11+H11+I11+J11)/$E$11*100</f>
        <v>31.297235566340326</v>
      </c>
      <c r="K12" s="11">
        <f>(F11+G11+H11+I11+J11+K11)/$E$11*100</f>
        <v>40.324786288938149</v>
      </c>
      <c r="L12" s="11">
        <f>(F11+G11+H11+I11+J11+K11+L11)/$E$11*100</f>
        <v>52.383993037826485</v>
      </c>
      <c r="M12" s="11">
        <f>(F11+G11+H11+I11+J11+K11+L11+M11)/$E$11*100</f>
        <v>60.079557180422292</v>
      </c>
    </row>
    <row r="13" spans="1:13" s="10" customFormat="1" ht="17.25" customHeight="1" x14ac:dyDescent="0.25">
      <c r="A13" s="15" t="s">
        <v>3</v>
      </c>
      <c r="B13" s="20"/>
      <c r="C13" s="28"/>
      <c r="D13" s="13"/>
      <c r="E13" s="12"/>
      <c r="F13" s="11">
        <f>(F11/'[44]Depenses Sociales 2122'!F13-1)*100</f>
        <v>-121.66423861313227</v>
      </c>
      <c r="G13" s="11">
        <f>(G11/'[44]Depenses Sociales 2122'!G11-1)*100</f>
        <v>29.654974886246109</v>
      </c>
      <c r="H13" s="11">
        <f>(H11/'[44]Depenses Sociales 2122'!H11-1)*100</f>
        <v>25.04158646470438</v>
      </c>
      <c r="I13" s="11">
        <f>(I11/'[44]Depenses Sociales 2122'!I11-1)*100</f>
        <v>-60.075103928471087</v>
      </c>
      <c r="J13" s="11">
        <f>(J11/'[44]Depenses Sociales 2122'!J11-1)*100</f>
        <v>-9.5422499767242037</v>
      </c>
      <c r="K13" s="11">
        <f>(K11/'[44]Depenses Sociales 2122'!K11-1)*100</f>
        <v>77.729584589255879</v>
      </c>
      <c r="L13" s="11">
        <f>(L11/'[44]Depenses Sociales 2122'!L11-1)*100</f>
        <v>135.59537007635765</v>
      </c>
      <c r="M13" s="11">
        <f>(M11/'[44]Depenses Sociales 2122'!M11-1)*100</f>
        <v>13.580530138872993</v>
      </c>
    </row>
    <row r="14" spans="1:13" s="10" customFormat="1" ht="9" customHeight="1" x14ac:dyDescent="0.25">
      <c r="A14" s="15"/>
      <c r="B14" s="20"/>
      <c r="C14" s="28"/>
      <c r="D14" s="13"/>
      <c r="E14" s="12"/>
      <c r="F14" s="27"/>
      <c r="G14" s="27"/>
      <c r="H14" s="27"/>
      <c r="I14" s="27"/>
      <c r="J14" s="27"/>
      <c r="K14" s="27"/>
      <c r="L14" s="27"/>
      <c r="M14" s="27"/>
    </row>
    <row r="15" spans="1:13" s="10" customFormat="1" ht="33.75" customHeight="1" x14ac:dyDescent="0.25">
      <c r="A15" s="24" t="s">
        <v>7</v>
      </c>
      <c r="B15" s="23">
        <v>7614.4092669199999</v>
      </c>
      <c r="C15" s="18">
        <v>6435.6882341599994</v>
      </c>
      <c r="D15" s="13"/>
      <c r="E15" s="23">
        <f>9308359696.03/10^6</f>
        <v>9308.3596960300001</v>
      </c>
      <c r="F15" s="22">
        <v>0</v>
      </c>
      <c r="G15" s="16">
        <f>888266988.9/10^6</f>
        <v>888.2669889</v>
      </c>
      <c r="H15" s="16">
        <f>990641986/10^6</f>
        <v>990.64198599999997</v>
      </c>
      <c r="I15" s="16">
        <f>38168222.82/10^6</f>
        <v>38.168222819999997</v>
      </c>
      <c r="J15" s="16">
        <f>477892042.5/10^6</f>
        <v>477.8920425</v>
      </c>
      <c r="K15" s="16">
        <f>561718288.33/10^6</f>
        <v>561.71828833000006</v>
      </c>
      <c r="L15" s="16">
        <f>920056954.88/10^6</f>
        <v>920.05695488000003</v>
      </c>
      <c r="M15" s="16">
        <f>580375775.66/10^6</f>
        <v>580.37577565999993</v>
      </c>
    </row>
    <row r="16" spans="1:13" s="10" customFormat="1" x14ac:dyDescent="0.25">
      <c r="A16" s="15" t="s">
        <v>4</v>
      </c>
      <c r="B16" s="20"/>
      <c r="C16" s="14"/>
      <c r="D16" s="13"/>
      <c r="E16" s="12"/>
      <c r="F16" s="11">
        <f>F15/$E$15*100</f>
        <v>0</v>
      </c>
      <c r="G16" s="11">
        <f>(F15+G15)/$E$15*100</f>
        <v>9.5426801059143038</v>
      </c>
      <c r="H16" s="11">
        <f>(F15+G15+H15)/$E$15*100</f>
        <v>20.185178014783332</v>
      </c>
      <c r="I16" s="11">
        <f>(F15+G15+H15+I15)/$E$15*100</f>
        <v>20.595220428983101</v>
      </c>
      <c r="J16" s="11">
        <f>(F15+G15+H15+I15+J15)/$E$15*100</f>
        <v>25.729229621857545</v>
      </c>
      <c r="K16" s="11">
        <f>(F15+G15+H15+I15+J15+K15)/$E$15*100</f>
        <v>31.763786801352577</v>
      </c>
      <c r="L16" s="11">
        <f>(F15+G15+H15+I15+J15+K15+L15)/$E$15*100</f>
        <v>41.647987508297781</v>
      </c>
      <c r="M16" s="11">
        <f>(F15+G15+H15+I15+J15+K15+L15+M15)/$E$15*100</f>
        <v>47.882982659028038</v>
      </c>
    </row>
    <row r="17" spans="1:13" s="10" customFormat="1" ht="17.25" customHeight="1" x14ac:dyDescent="0.25">
      <c r="A17" s="15" t="s">
        <v>3</v>
      </c>
      <c r="B17" s="20"/>
      <c r="C17" s="14"/>
      <c r="D17" s="13"/>
      <c r="E17" s="12"/>
      <c r="F17" s="11">
        <f>(F15/'[44]Depenses Sociales 2122'!F15-1)*100</f>
        <v>-100</v>
      </c>
      <c r="G17" s="11">
        <f>(G15/'[44]Depenses Sociales 2122'!G15-1)*100</f>
        <v>27.115514313958155</v>
      </c>
      <c r="H17" s="11">
        <f>(H15/'[44]Depenses Sociales 2122'!H15-1)*100</f>
        <v>38.961978905030215</v>
      </c>
      <c r="I17" s="11">
        <f>(I15/'[44]Depenses Sociales 2122'!I15-1)*100</f>
        <v>-88.903681591538486</v>
      </c>
      <c r="J17" s="11">
        <f>(J15/'[44]Depenses Sociales 2122'!J15-1)*100</f>
        <v>16.545282657204851</v>
      </c>
      <c r="K17" s="11">
        <f>(K15/'[44]Depenses Sociales 2122'!K15-1)*100</f>
        <v>23.208654124940509</v>
      </c>
      <c r="L17" s="11">
        <f>(L15/'[44]Depenses Sociales 2122'!L15-1)*100</f>
        <v>138.61278082816045</v>
      </c>
      <c r="M17" s="11">
        <f>(M15/'[44]Depenses Sociales 2122'!M15-1)*100</f>
        <v>23.423588517151295</v>
      </c>
    </row>
    <row r="18" spans="1:13" ht="15" x14ac:dyDescent="0.25">
      <c r="B18" s="26"/>
      <c r="C18" s="14"/>
      <c r="F18" s="25"/>
      <c r="G18" s="25"/>
      <c r="H18" s="25"/>
      <c r="I18" s="25"/>
      <c r="J18" s="25"/>
      <c r="K18" s="25"/>
      <c r="L18" s="25"/>
      <c r="M18" s="25"/>
    </row>
    <row r="19" spans="1:13" s="10" customFormat="1" ht="33.75" customHeight="1" x14ac:dyDescent="0.25">
      <c r="A19" s="24" t="s">
        <v>6</v>
      </c>
      <c r="B19" s="23">
        <v>1545.8882327200001</v>
      </c>
      <c r="C19" s="18">
        <v>2303.4232682800002</v>
      </c>
      <c r="D19" s="13"/>
      <c r="E19" s="23">
        <f>8120393425.63/10^6</f>
        <v>8120.3934256299999</v>
      </c>
      <c r="F19" s="22">
        <v>0</v>
      </c>
      <c r="G19" s="16">
        <f>181142771.22/10^6</f>
        <v>181.14277121999999</v>
      </c>
      <c r="H19" s="16">
        <f>209595001.55/10^6</f>
        <v>209.59500155000001</v>
      </c>
      <c r="I19" s="16">
        <f>88970194.3/10^6</f>
        <v>88.970194300000003</v>
      </c>
      <c r="J19" s="16">
        <f>43625065.62/10^6</f>
        <v>43.625065619999994</v>
      </c>
      <c r="K19" s="16">
        <f>5678681986.92/10^6</f>
        <v>5678.6819869199999</v>
      </c>
      <c r="L19" s="16">
        <f>207163169.39/10^6</f>
        <v>207.16316938999998</v>
      </c>
      <c r="M19" s="16">
        <f>104605977.65/10^6</f>
        <v>104.60597765</v>
      </c>
    </row>
    <row r="20" spans="1:13" s="10" customFormat="1" x14ac:dyDescent="0.25">
      <c r="A20" s="15" t="s">
        <v>4</v>
      </c>
      <c r="B20" s="20"/>
      <c r="C20" s="14"/>
      <c r="D20" s="13"/>
      <c r="E20" s="12"/>
      <c r="F20" s="21">
        <f>F19/$E$19*100</f>
        <v>0</v>
      </c>
      <c r="G20" s="21">
        <f>(F19+G19)/$E$19*100</f>
        <v>2.2307142243658777</v>
      </c>
      <c r="H20" s="21">
        <f>(F19+G19+H19)/$E$19*100</f>
        <v>4.8118083975677033</v>
      </c>
      <c r="I20" s="21">
        <f>(F19+G19+H19+I19)/$E$19*100</f>
        <v>5.9074473603202682</v>
      </c>
      <c r="J20" s="21">
        <f>(F19+G19+H19+I19+J19)/$E$19*100</f>
        <v>6.4446758335406455</v>
      </c>
      <c r="K20" s="21">
        <f>(F19+G19+H19+I19+J19+K19)/$E$19*100</f>
        <v>76.375794798745645</v>
      </c>
      <c r="L20" s="21">
        <f>(F19+G19+H19+I19+J19+K19+L19)/$E$19*100</f>
        <v>78.926941751012023</v>
      </c>
      <c r="M20" s="21">
        <f>(F19+G19+H19+I19+J19+K19+L19+M19)/$E$19*100</f>
        <v>80.215130292712928</v>
      </c>
    </row>
    <row r="21" spans="1:13" s="10" customFormat="1" ht="17.25" customHeight="1" x14ac:dyDescent="0.25">
      <c r="A21" s="15" t="s">
        <v>3</v>
      </c>
      <c r="B21" s="20"/>
      <c r="C21" s="14"/>
      <c r="D21" s="13"/>
      <c r="E21" s="12"/>
      <c r="F21" s="11">
        <f>(F19/'[44]Depenses Sociales 2122'!F19-1)*100</f>
        <v>-100</v>
      </c>
      <c r="G21" s="11">
        <f>(G19/'[44]Depenses Sociales 2122'!G19-1)*100</f>
        <v>23.342223097026004</v>
      </c>
      <c r="H21" s="11">
        <f>(H19/'[44]Depenses Sociales 2122'!H19-1)*100</f>
        <v>2.8750027123744415</v>
      </c>
      <c r="I21" s="11">
        <f>(I19/'[44]Depenses Sociales 2122'!I19-1)*100</f>
        <v>28.175678361121758</v>
      </c>
      <c r="J21" s="11">
        <f>(J19/'[44]Depenses Sociales 2122'!J19-1)*100</f>
        <v>-55.341003083007855</v>
      </c>
      <c r="K21" s="11">
        <f>(K19/'[44]Depenses Sociales 2122'!K19-1)*100</f>
        <v>3737.8923178386344</v>
      </c>
      <c r="L21" s="11">
        <f>(L19/'[44]Depenses Sociales 2122'!L19-1)*100</f>
        <v>151.47227028007896</v>
      </c>
      <c r="M21" s="11">
        <f>(M19/'[44]Depenses Sociales 2122'!M19-1)*100</f>
        <v>-1.0920600672557734</v>
      </c>
    </row>
    <row r="22" spans="1:13" s="10" customFormat="1" ht="17.25" customHeight="1" x14ac:dyDescent="0.25">
      <c r="A22" s="15"/>
      <c r="B22" s="20"/>
      <c r="C22" s="14"/>
      <c r="D22" s="13"/>
      <c r="E22" s="12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A23" s="19" t="s">
        <v>5</v>
      </c>
      <c r="B23" s="17">
        <f>B19+B15+B11+B7</f>
        <v>34717.30538659</v>
      </c>
      <c r="C23" s="18">
        <f>C19+C15+C11+C7</f>
        <v>31488.620577939997</v>
      </c>
      <c r="E23" s="17">
        <f>E19+E15+E11+E7</f>
        <v>46301.022492550008</v>
      </c>
      <c r="F23" s="16">
        <f t="shared" ref="F23:M23" si="0">F7+F11+F15+F19</f>
        <v>18.607520100000002</v>
      </c>
      <c r="G23" s="16">
        <f t="shared" si="0"/>
        <v>4178.9689268100001</v>
      </c>
      <c r="H23" s="16">
        <f t="shared" si="0"/>
        <v>4441.72156619</v>
      </c>
      <c r="I23" s="16">
        <f t="shared" si="0"/>
        <v>526.31168509999998</v>
      </c>
      <c r="J23" s="16">
        <f t="shared" si="0"/>
        <v>2440.97386302</v>
      </c>
      <c r="K23" s="16">
        <f t="shared" si="0"/>
        <v>8747.3130782400003</v>
      </c>
      <c r="L23" s="16">
        <f t="shared" si="0"/>
        <v>4448.9321338899999</v>
      </c>
      <c r="M23" s="16">
        <f t="shared" si="0"/>
        <v>2821.9176813700001</v>
      </c>
    </row>
    <row r="24" spans="1:13" x14ac:dyDescent="0.2">
      <c r="A24" s="15" t="s">
        <v>4</v>
      </c>
      <c r="C24" s="14"/>
      <c r="F24" s="11">
        <f>F23/$E$23*100</f>
        <v>4.0188140775927819E-2</v>
      </c>
      <c r="G24" s="11">
        <f>(F23+G23)/$E$23*100</f>
        <v>9.0658396314798555</v>
      </c>
      <c r="H24" s="11">
        <f>(F23+G23+H23)/$E$23*100</f>
        <v>18.658978890779558</v>
      </c>
      <c r="I24" s="11">
        <f>(F23+G23+H23+I23)/$E$23*100</f>
        <v>19.795696087866695</v>
      </c>
      <c r="J24" s="11">
        <f>(F23+G23+H23+I23+J23)/$E$23*100</f>
        <v>25.067661438983425</v>
      </c>
      <c r="K24" s="11">
        <f>(F23+G23+H23+I23+J23+K23)/$E$23*100</f>
        <v>43.959929054990113</v>
      </c>
      <c r="L24" s="11">
        <f>(F23+G23+H23+I23+J23+K23+L23)/$E$23*100</f>
        <v>53.568641550714915</v>
      </c>
      <c r="M24" s="11">
        <f>(F23+G23+H23+I23+J23+K23+L23+M23)/$E$23*100</f>
        <v>59.663361557868221</v>
      </c>
    </row>
    <row r="25" spans="1:13" s="10" customFormat="1" ht="17.25" customHeight="1" x14ac:dyDescent="0.25">
      <c r="A25" s="15" t="s">
        <v>3</v>
      </c>
      <c r="B25" s="12"/>
      <c r="C25" s="14"/>
      <c r="D25" s="13"/>
      <c r="E25" s="12"/>
      <c r="F25" s="11">
        <f>(F23/'[44]Depenses Sociales 2021'!F23-1)*100</f>
        <v>-98.626758633224043</v>
      </c>
      <c r="G25" s="11">
        <f>(G23/'[44]Depenses Sociales 2122'!G23-1)*100</f>
        <v>26.578986029520291</v>
      </c>
      <c r="H25" s="11">
        <f>(H23/'[44]Depenses Sociales 2122'!H23-1)*100</f>
        <v>20.132883275375278</v>
      </c>
      <c r="I25" s="11">
        <f>(I23/'[44]Depenses Sociales 2122'!I23-1)*100</f>
        <v>-57.489355040714287</v>
      </c>
      <c r="J25" s="11">
        <f>(J23/'[44]Depenses Sociales 2122'!J23-1)*100</f>
        <v>-7.5841617769045193</v>
      </c>
      <c r="K25" s="11">
        <f>(K23/'[44]Depenses Sociales 2122'!K23-1)*100</f>
        <v>323.11449653945681</v>
      </c>
      <c r="L25" s="11">
        <f>(L23/'[44]Depenses Sociales 2122'!L23-1)*100</f>
        <v>134.75938039613413</v>
      </c>
      <c r="M25" s="11">
        <f>(M23/'[44]Depenses Sociales 2122'!M23-1)*100</f>
        <v>16.662901087854131</v>
      </c>
    </row>
    <row r="26" spans="1:13" ht="9" customHeight="1" x14ac:dyDescent="0.2">
      <c r="A26" s="8"/>
      <c r="B26" s="7"/>
      <c r="C26" s="9"/>
      <c r="D26" s="8"/>
      <c r="E26" s="7"/>
      <c r="F26" s="6"/>
      <c r="G26" s="6"/>
      <c r="H26" s="6"/>
      <c r="I26" s="6"/>
      <c r="J26" s="6"/>
      <c r="K26" s="6"/>
      <c r="L26" s="6"/>
      <c r="M26" s="6"/>
    </row>
    <row r="27" spans="1:13" ht="7.5" customHeight="1" x14ac:dyDescent="0.2">
      <c r="B27" s="4"/>
      <c r="C27" s="4"/>
      <c r="D27" s="4"/>
      <c r="E27" s="4"/>
    </row>
    <row r="28" spans="1:13" ht="11.25" customHeight="1" x14ac:dyDescent="0.2">
      <c r="A28" s="1" t="s">
        <v>2</v>
      </c>
      <c r="B28" s="4"/>
      <c r="C28" s="4"/>
      <c r="D28" s="4"/>
      <c r="E28" s="4"/>
    </row>
    <row r="29" spans="1:13" x14ac:dyDescent="0.2">
      <c r="A29" s="5" t="s">
        <v>1</v>
      </c>
      <c r="B29" s="4"/>
      <c r="C29" s="4"/>
      <c r="D29" s="4"/>
      <c r="E29" s="4"/>
    </row>
    <row r="34" spans="13:13" x14ac:dyDescent="0.2">
      <c r="M34" s="1" t="s">
        <v>0</v>
      </c>
    </row>
  </sheetData>
  <mergeCells count="11">
    <mergeCell ref="M4:M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1" bottom="1" header="0.5" footer="0.5"/>
  <pageSetup scale="71" orientation="landscape" horizontalDpi="300" verticalDpi="300" r:id="rId1"/>
  <headerFooter alignWithMargins="0">
    <oddHeader>&amp;CMINISTERE DE L'ECONOMIE ET DES FINANCES
DIRECTION GENERALE DU BUDGET
DEPENSES SOCIALES
Exercice 2022-2023
(Financement domestique, Millions de Gourdes)</oddHeader>
    <oddFooter>&amp;RJRM/&amp;D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Dépenses Sociales 2223</vt:lpstr>
      <vt:lpstr>'Dépenses Sociales 2223'!Print_Area</vt:lpstr>
      <vt:lpstr>'Dépenses Sociales 2223'!Zone_d_impression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2023-06-21T15:25:43Z</cp:lastPrinted>
  <dcterms:created xsi:type="dcterms:W3CDTF">2023-06-21T14:39:01Z</dcterms:created>
  <dcterms:modified xsi:type="dcterms:W3CDTF">2023-06-21T15:26:45Z</dcterms:modified>
</cp:coreProperties>
</file>